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cosas mias\cursos 2025\arica\avanzado\modulo 1\"/>
    </mc:Choice>
  </mc:AlternateContent>
  <xr:revisionPtr revIDLastSave="0" documentId="13_ncr:1_{875D2BB8-8BB9-4397-8752-164465DB3F6F}" xr6:coauthVersionLast="47" xr6:coauthVersionMax="47" xr10:uidLastSave="{00000000-0000-0000-0000-000000000000}"/>
  <bookViews>
    <workbookView xWindow="-108" yWindow="-108" windowWidth="23256" windowHeight="12456" tabRatio="738" activeTab="4" xr2:uid="{00000000-000D-0000-FFFF-FFFF00000000}"/>
  </bookViews>
  <sheets>
    <sheet name="Inicio" sheetId="1" r:id="rId1"/>
    <sheet name="BaseVisa" sheetId="7" r:id="rId2"/>
    <sheet name="ConsultaVisa" sheetId="8" r:id="rId3"/>
    <sheet name="Planilla" sheetId="12" r:id="rId4"/>
    <sheet name="Liquidación" sheetId="13" r:id="rId5"/>
  </sheets>
  <definedNames>
    <definedName name="anscount" hidden="1">1</definedName>
    <definedName name="limcount" hidden="1">1</definedName>
    <definedName name="sencount" hidden="1">1</definedName>
    <definedName name="ventas">Inicio!$A$16:$D$22</definedName>
  </definedNames>
  <calcPr calcId="191029"/>
</workbook>
</file>

<file path=xl/calcChain.xml><?xml version="1.0" encoding="utf-8"?>
<calcChain xmlns="http://schemas.openxmlformats.org/spreadsheetml/2006/main">
  <c r="J26" i="12" l="1"/>
  <c r="G26" i="12"/>
  <c r="E26" i="12"/>
  <c r="H26" i="12" s="1"/>
  <c r="J25" i="12"/>
  <c r="G25" i="12"/>
  <c r="E25" i="12"/>
  <c r="H25" i="12" s="1"/>
  <c r="J24" i="12"/>
  <c r="G24" i="12"/>
  <c r="E24" i="12"/>
  <c r="H24" i="12" s="1"/>
  <c r="J23" i="12"/>
  <c r="G23" i="12"/>
  <c r="E23" i="12"/>
  <c r="H23" i="12" s="1"/>
  <c r="J22" i="12"/>
  <c r="G22" i="12"/>
  <c r="E22" i="12"/>
  <c r="H22" i="12" s="1"/>
  <c r="J21" i="12"/>
  <c r="G21" i="12"/>
  <c r="E21" i="12"/>
  <c r="H21" i="12" s="1"/>
  <c r="J20" i="12"/>
  <c r="G20" i="12"/>
  <c r="E20" i="12"/>
  <c r="H20" i="12" s="1"/>
  <c r="J19" i="12"/>
  <c r="G19" i="12"/>
  <c r="E19" i="12"/>
  <c r="H19" i="12" s="1"/>
  <c r="J18" i="12"/>
  <c r="G18" i="12"/>
  <c r="E18" i="12"/>
  <c r="H18" i="12" s="1"/>
  <c r="J17" i="12"/>
  <c r="G17" i="12"/>
  <c r="E17" i="12"/>
  <c r="H17" i="12" s="1"/>
  <c r="J16" i="12"/>
  <c r="G16" i="12"/>
  <c r="E16" i="12"/>
  <c r="H16" i="12" s="1"/>
  <c r="J15" i="12"/>
  <c r="G15" i="12"/>
  <c r="E15" i="12"/>
  <c r="H15" i="12" s="1"/>
  <c r="J14" i="12"/>
  <c r="G14" i="12"/>
  <c r="E14" i="12"/>
  <c r="H14" i="12" s="1"/>
  <c r="J13" i="12"/>
  <c r="G13" i="12"/>
  <c r="E13" i="12"/>
  <c r="H13" i="12" s="1"/>
  <c r="J12" i="12"/>
  <c r="G12" i="12"/>
  <c r="E12" i="12"/>
  <c r="H12" i="12" s="1"/>
  <c r="J11" i="12"/>
  <c r="G11" i="12"/>
  <c r="E11" i="12"/>
  <c r="H11" i="12" s="1"/>
  <c r="J10" i="12"/>
  <c r="G10" i="12"/>
  <c r="E10" i="12"/>
  <c r="H10" i="12" s="1"/>
  <c r="J9" i="12"/>
  <c r="G9" i="12"/>
  <c r="E9" i="12"/>
  <c r="H9" i="12" s="1"/>
  <c r="J8" i="12"/>
  <c r="G8" i="12"/>
  <c r="E8" i="12"/>
  <c r="H8" i="12" s="1"/>
  <c r="J7" i="12"/>
  <c r="G7" i="12"/>
  <c r="E7" i="12"/>
  <c r="H7" i="12" s="1"/>
  <c r="J6" i="12"/>
  <c r="G6" i="12"/>
  <c r="E6" i="12"/>
  <c r="H6" i="12" s="1"/>
  <c r="J5" i="12"/>
  <c r="G5" i="12"/>
  <c r="E5" i="12"/>
  <c r="H5" i="12" s="1"/>
  <c r="J4" i="12"/>
  <c r="G4" i="12"/>
  <c r="E4" i="12"/>
  <c r="H4" i="12" s="1"/>
  <c r="J3" i="12"/>
  <c r="G3" i="12"/>
  <c r="E3" i="12"/>
  <c r="H3" i="12" s="1"/>
  <c r="L11" i="12" l="1"/>
  <c r="M11" i="12" s="1"/>
  <c r="L23" i="12"/>
  <c r="M23" i="12" s="1"/>
  <c r="L24" i="12"/>
  <c r="M24" i="12" s="1"/>
  <c r="L3" i="12"/>
  <c r="M3" i="12"/>
  <c r="L7" i="12"/>
  <c r="M7" i="12"/>
  <c r="L15" i="12"/>
  <c r="M15" i="12" s="1"/>
  <c r="L19" i="12"/>
  <c r="M19" i="12" s="1"/>
  <c r="L4" i="12"/>
  <c r="M4" i="12" s="1"/>
  <c r="L8" i="12"/>
  <c r="M8" i="12" s="1"/>
  <c r="L12" i="12"/>
  <c r="M12" i="12" s="1"/>
  <c r="L16" i="12"/>
  <c r="M16" i="12" s="1"/>
  <c r="L20" i="12"/>
  <c r="M20" i="12" s="1"/>
  <c r="L5" i="12"/>
  <c r="M5" i="12" s="1"/>
  <c r="L9" i="12"/>
  <c r="M9" i="12" s="1"/>
  <c r="L13" i="12"/>
  <c r="M13" i="12" s="1"/>
  <c r="L17" i="12"/>
  <c r="M17" i="12"/>
  <c r="L21" i="12"/>
  <c r="M21" i="12" s="1"/>
  <c r="L25" i="12"/>
  <c r="M25" i="12" s="1"/>
  <c r="L6" i="12"/>
  <c r="M6" i="12" s="1"/>
  <c r="L10" i="12"/>
  <c r="M10" i="12" s="1"/>
  <c r="M14" i="12"/>
  <c r="L14" i="12"/>
  <c r="L18" i="12"/>
  <c r="M18" i="12" s="1"/>
  <c r="L22" i="12"/>
  <c r="M22" i="12" s="1"/>
  <c r="L26" i="12"/>
  <c r="M26" i="12" s="1"/>
  <c r="C70" i="1" l="1"/>
  <c r="C71" i="1" s="1"/>
  <c r="C72" i="1" s="1"/>
  <c r="C73" i="1" s="1"/>
  <c r="C74" i="1" s="1"/>
  <c r="C75" i="1" s="1"/>
  <c r="A70" i="1"/>
  <c r="B70" i="1" s="1"/>
  <c r="A71" i="1" s="1"/>
  <c r="B71" i="1" s="1"/>
  <c r="A72" i="1" s="1"/>
  <c r="B72" i="1" s="1"/>
  <c r="A73" i="1" s="1"/>
  <c r="B73" i="1" s="1"/>
  <c r="A74" i="1" s="1"/>
  <c r="B74" i="1" s="1"/>
  <c r="A75" i="1" s="1"/>
  <c r="B75" i="1" s="1"/>
</calcChain>
</file>

<file path=xl/sharedStrings.xml><?xml version="1.0" encoding="utf-8"?>
<sst xmlns="http://schemas.openxmlformats.org/spreadsheetml/2006/main" count="212" uniqueCount="142">
  <si>
    <t>Funciones de Busqueda y Referencia</t>
  </si>
  <si>
    <t xml:space="preserve">Son Funciones que sirven para buscar un dato determinado en un rango de datos ... </t>
  </si>
  <si>
    <t>Funcion BuscarV</t>
  </si>
  <si>
    <t>Ejercicio  1</t>
  </si>
  <si>
    <t>N° Factura</t>
  </si>
  <si>
    <t>Rut Cliente</t>
  </si>
  <si>
    <t>Nombre</t>
  </si>
  <si>
    <t>Direccion</t>
  </si>
  <si>
    <t>Región Cliente</t>
  </si>
  <si>
    <t>Deuda Actual</t>
  </si>
  <si>
    <t>Intereses Mora</t>
  </si>
  <si>
    <t>Cuotas Pactadas</t>
  </si>
  <si>
    <t>Ana Diaz</t>
  </si>
  <si>
    <t>Las Torcazas 256</t>
  </si>
  <si>
    <t>Juan Gonzalez</t>
  </si>
  <si>
    <t>Av Tome 041b</t>
  </si>
  <si>
    <t>RM</t>
  </si>
  <si>
    <t>Eduardo Perez</t>
  </si>
  <si>
    <t>Miraflores 6748</t>
  </si>
  <si>
    <t>Santiago</t>
  </si>
  <si>
    <t>Creditos Stafhax</t>
  </si>
  <si>
    <t>Seccion</t>
  </si>
  <si>
    <t>=Buscarv(Celda Objetivo ;  Base de Datos ; Numero Campo Referencia ; 0 )</t>
  </si>
  <si>
    <t>Cod Ejecutivo</t>
  </si>
  <si>
    <t>Nº Ventas</t>
  </si>
  <si>
    <t>Importacion</t>
  </si>
  <si>
    <t>Credito Consumo</t>
  </si>
  <si>
    <t>Hipotecario</t>
  </si>
  <si>
    <t>Credito Automotriz</t>
  </si>
  <si>
    <t>Sucursal</t>
  </si>
  <si>
    <t>Valparaiso</t>
  </si>
  <si>
    <t>Coquimbo</t>
  </si>
  <si>
    <t>Arica</t>
  </si>
  <si>
    <t>Viña del Mar</t>
  </si>
  <si>
    <t>&lt;------- Celda objetivo</t>
  </si>
  <si>
    <t>Ismael Pino</t>
  </si>
  <si>
    <t>Eduardo Morales</t>
  </si>
  <si>
    <t>Jose Chavez</t>
  </si>
  <si>
    <t>Carlos Expinoza</t>
  </si>
  <si>
    <t>Ruben Andrade</t>
  </si>
  <si>
    <t>Joaquin Mike</t>
  </si>
  <si>
    <t>Roberto Ruhzk</t>
  </si>
  <si>
    <t>Torcazas 988</t>
  </si>
  <si>
    <t>Torres 763</t>
  </si>
  <si>
    <t>Manine 0332</t>
  </si>
  <si>
    <t>Alameda 1351</t>
  </si>
  <si>
    <t>A Prat 1200</t>
  </si>
  <si>
    <t>Sn Diego 1450</t>
  </si>
  <si>
    <t>Miraflores 300</t>
  </si>
  <si>
    <t>Valor</t>
  </si>
  <si>
    <t>Dpto</t>
  </si>
  <si>
    <t>Sueldo</t>
  </si>
  <si>
    <t>Blanca</t>
  </si>
  <si>
    <t>Informática</t>
  </si>
  <si>
    <t>Carlos</t>
  </si>
  <si>
    <t>Finanzas</t>
  </si>
  <si>
    <t>José</t>
  </si>
  <si>
    <t>Juan</t>
  </si>
  <si>
    <t>Contabilidad</t>
  </si>
  <si>
    <t>María</t>
  </si>
  <si>
    <t>Recursos Humanos</t>
  </si>
  <si>
    <t>Marta</t>
  </si>
  <si>
    <t>Ejemplo 1</t>
  </si>
  <si>
    <t>Ejemplo 2</t>
  </si>
  <si>
    <t>Planilla de Sueldos</t>
  </si>
  <si>
    <t>No</t>
  </si>
  <si>
    <t>Empleado</t>
  </si>
  <si>
    <t>Departamento</t>
  </si>
  <si>
    <t>Gratificación</t>
  </si>
  <si>
    <t>Hrs. Extras</t>
  </si>
  <si>
    <t>Valor Horas</t>
  </si>
  <si>
    <t>Haberes</t>
  </si>
  <si>
    <t>Mov.- Colac.</t>
  </si>
  <si>
    <t>Anticipos</t>
  </si>
  <si>
    <t>Desc. Legales</t>
  </si>
  <si>
    <t>Líquido</t>
  </si>
  <si>
    <t>Arturo López</t>
  </si>
  <si>
    <t>Pedro López</t>
  </si>
  <si>
    <t>Manuel López</t>
  </si>
  <si>
    <t>Luis López</t>
  </si>
  <si>
    <t>Marcelo López</t>
  </si>
  <si>
    <t>Alejandro López</t>
  </si>
  <si>
    <t>Juan Pérez</t>
  </si>
  <si>
    <t>Manuel Jorquera</t>
  </si>
  <si>
    <t>Luis Mujica</t>
  </si>
  <si>
    <t>Luis Pacheco</t>
  </si>
  <si>
    <t>Marcelo Tapia</t>
  </si>
  <si>
    <t>Luis Soto</t>
  </si>
  <si>
    <t>Pedro Soto</t>
  </si>
  <si>
    <t>Octavio Soto</t>
  </si>
  <si>
    <t>Marcelo Soto</t>
  </si>
  <si>
    <t>Juan Soto</t>
  </si>
  <si>
    <t>Raúl Soto</t>
  </si>
  <si>
    <t>Luis Ramírez</t>
  </si>
  <si>
    <t>Manuel Vargas</t>
  </si>
  <si>
    <t>Luis Vargas</t>
  </si>
  <si>
    <t>José Vargas</t>
  </si>
  <si>
    <t>Arturo Vargas</t>
  </si>
  <si>
    <t>Juan Vargas</t>
  </si>
  <si>
    <t>Gustavo Vargas</t>
  </si>
  <si>
    <t>EmpleadosN°</t>
  </si>
  <si>
    <t>Liquido</t>
  </si>
  <si>
    <t>Formulas</t>
  </si>
  <si>
    <t>Gratificación  = Sueldo * 0,25</t>
  </si>
  <si>
    <t>Valor Hora = Hrs. Extras * 3000</t>
  </si>
  <si>
    <t>Bono = Sueldo * 0,1523</t>
  </si>
  <si>
    <t>Descuentos Legales = Haberes * 0,21</t>
  </si>
  <si>
    <t>Liquido = Haberes + Mov.-Colac. + Bono Prod - Anticipos - Descuentos Legales</t>
  </si>
  <si>
    <t>Haberes = Suma de Sueldo + Gratificacion + Valor Horas</t>
  </si>
  <si>
    <t>Práctica de Planillas de Cálculo</t>
  </si>
  <si>
    <t>Juan Perez</t>
  </si>
  <si>
    <t>Pedro Ramirez</t>
  </si>
  <si>
    <t>Luis Jorquera</t>
  </si>
  <si>
    <t>Alejandro Lopez</t>
  </si>
  <si>
    <t>Pedro Vargas</t>
  </si>
  <si>
    <t>Horas Extras</t>
  </si>
  <si>
    <t>Ejemplo 3</t>
  </si>
  <si>
    <t>LIQUIDACIÓN</t>
  </si>
  <si>
    <t>MES :</t>
  </si>
  <si>
    <t>ENERO</t>
  </si>
  <si>
    <t>DÍAS TRAB :</t>
  </si>
  <si>
    <t>CÓDIGO</t>
  </si>
  <si>
    <t>EMPLEADO:</t>
  </si>
  <si>
    <t>HABERES</t>
  </si>
  <si>
    <t>DESCUENTOS</t>
  </si>
  <si>
    <t>SUELDO</t>
  </si>
  <si>
    <t>ANTICIPOS</t>
  </si>
  <si>
    <t>BONO</t>
  </si>
  <si>
    <t>DESCUENTOS LEGALES</t>
  </si>
  <si>
    <t>GRATIFICACIÓN</t>
  </si>
  <si>
    <t>MOV/COL</t>
  </si>
  <si>
    <t>TOTAL HABERES</t>
  </si>
  <si>
    <t>TOTAL DESCUENTOS</t>
  </si>
  <si>
    <t>A PAGAR</t>
  </si>
  <si>
    <t>Firma Empleado</t>
  </si>
  <si>
    <t>Recuerde Asignar un Nombre a la Base de Datos y a la Celda Objetivo</t>
  </si>
  <si>
    <t>Nota : Es 0 al final cuando se busca en una columna y 1 cuando se busca entre columnas.)</t>
  </si>
  <si>
    <t>crear lista en datos-validacion de datos- lista- seleccionar en origen los nombres.</t>
  </si>
  <si>
    <t>recuerden que con la tecla f4 pueden fijar la celda N° de factura para que no se desplace una fila hacia abajo al copiar los datos en serie.</t>
  </si>
  <si>
    <t>VALOR HORAS EXTRAS</t>
  </si>
  <si>
    <t>HRS EXTRA :</t>
  </si>
  <si>
    <t>Bono Prod.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</si>
</sst>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_ &quot;$&quot;\ * #,##0_ ;_ &quot;$&quot;\ * \-#,##0_ ;_ &quot;$&quot;\ * &quot;-&quot;_ ;_ @_ "/>
    <numFmt numFmtId="166" formatCode="&quot;$&quot;#,##0;[Red]\-&quot;$&quot;#,##0"/>
    <numFmt numFmtId="167" formatCode="_-&quot;$&quot;* #,##0.00_-;\-&quot;$&quot;* #,##0.00_-;_-&quot;$&quot;* &quot;-&quot;??_-;_-@_-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_-* #,##0_-;\-* #,##0_-;_-* &quot;-&quot;??_-;_-@_-"/>
    <numFmt numFmtId="171" formatCode="_-* #,##0.00\ _p_t_a_-;\-* #,##0.00\ _p_t_a_-;_-* &quot;-&quot;??\ _p_t_a_-;_-@_-"/>
    <numFmt numFmtId="172" formatCode="_-* #,##0\ _p_t_a_-;\-* #,##0\ _p_t_a_-;_-* &quot;-&quot;??\ _p_t_a_-;_-@_-"/>
    <numFmt numFmtId="173" formatCode="&quot;$&quot;\ * #,##0"/>
    <numFmt numFmtId="174" formatCode="_ [$$-340A]* #,##0.00_ ;_ [$$-340A]* \-#,##0.00_ ;_ [$$-340A]* &quot;-&quot;??_ ;_ @_ 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b/>
      <sz val="24"/>
      <name val="Arial"/>
      <family val="2"/>
    </font>
    <font>
      <sz val="11"/>
      <name val="Arial"/>
      <family val="2"/>
    </font>
    <font>
      <b/>
      <sz val="8"/>
      <color indexed="10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2" borderId="0"/>
  </cellStyleXfs>
  <cellXfs count="145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9" fontId="1" fillId="0" borderId="6" xfId="9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9" fontId="1" fillId="0" borderId="1" xfId="9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9" fontId="1" fillId="0" borderId="9" xfId="9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4" fillId="5" borderId="0" xfId="0" applyFont="1" applyFill="1" applyAlignment="1">
      <alignment horizontal="center" wrapText="1"/>
    </xf>
    <xf numFmtId="0" fontId="7" fillId="4" borderId="0" xfId="0" applyFont="1" applyFill="1" applyProtection="1">
      <protection hidden="1"/>
    </xf>
    <xf numFmtId="0" fontId="0" fillId="0" borderId="1" xfId="0" applyBorder="1"/>
    <xf numFmtId="0" fontId="9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0" fillId="0" borderId="0" xfId="0" quotePrefix="1" applyFont="1" applyProtection="1">
      <protection hidden="1"/>
    </xf>
    <xf numFmtId="170" fontId="3" fillId="5" borderId="1" xfId="4" applyNumberFormat="1" applyFont="1" applyFill="1" applyBorder="1" applyAlignment="1" applyProtection="1">
      <alignment horizontal="center"/>
      <protection locked="0" hidden="1"/>
    </xf>
    <xf numFmtId="3" fontId="0" fillId="5" borderId="1" xfId="0" applyNumberFormat="1" applyFill="1" applyBorder="1" applyAlignment="1" applyProtection="1">
      <alignment horizontal="center"/>
      <protection locked="0" hidden="1"/>
    </xf>
    <xf numFmtId="0" fontId="0" fillId="2" borderId="11" xfId="0" applyFill="1" applyBorder="1" applyProtection="1">
      <protection hidden="1"/>
    </xf>
    <xf numFmtId="0" fontId="5" fillId="0" borderId="0" xfId="0" applyFont="1" applyProtection="1">
      <protection hidden="1"/>
    </xf>
    <xf numFmtId="3" fontId="0" fillId="0" borderId="6" xfId="0" applyNumberFormat="1" applyBorder="1" applyAlignment="1" applyProtection="1">
      <alignment horizontal="left"/>
      <protection hidden="1"/>
    </xf>
    <xf numFmtId="3" fontId="0" fillId="0" borderId="9" xfId="0" applyNumberFormat="1" applyBorder="1" applyAlignment="1" applyProtection="1">
      <alignment horizontal="left"/>
      <protection hidden="1"/>
    </xf>
    <xf numFmtId="3" fontId="0" fillId="0" borderId="1" xfId="0" applyNumberFormat="1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169" fontId="0" fillId="0" borderId="6" xfId="6" applyNumberFormat="1" applyFont="1" applyBorder="1" applyAlignment="1" applyProtection="1">
      <alignment horizontal="center"/>
      <protection hidden="1"/>
    </xf>
    <xf numFmtId="169" fontId="0" fillId="0" borderId="1" xfId="6" applyNumberFormat="1" applyFont="1" applyBorder="1" applyAlignment="1" applyProtection="1">
      <alignment horizontal="center"/>
      <protection hidden="1"/>
    </xf>
    <xf numFmtId="169" fontId="0" fillId="0" borderId="9" xfId="6" applyNumberFormat="1" applyFont="1" applyBorder="1" applyAlignment="1" applyProtection="1">
      <alignment horizontal="center"/>
      <protection hidden="1"/>
    </xf>
    <xf numFmtId="0" fontId="11" fillId="6" borderId="15" xfId="0" applyFont="1" applyFill="1" applyBorder="1" applyAlignment="1" applyProtection="1">
      <alignment horizontal="center" vertical="center" wrapText="1"/>
      <protection hidden="1"/>
    </xf>
    <xf numFmtId="0" fontId="11" fillId="6" borderId="16" xfId="0" applyFont="1" applyFill="1" applyBorder="1" applyAlignment="1" applyProtection="1">
      <alignment horizontal="center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4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0" fillId="0" borderId="19" xfId="0" applyBorder="1" applyProtection="1"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2" fillId="3" borderId="20" xfId="0" applyFont="1" applyFill="1" applyBorder="1" applyAlignment="1" applyProtection="1">
      <alignment horizontal="center" vertical="center"/>
      <protection hidden="1"/>
    </xf>
    <xf numFmtId="0" fontId="0" fillId="5" borderId="7" xfId="0" applyFill="1" applyBorder="1" applyProtection="1">
      <protection hidden="1"/>
    </xf>
    <xf numFmtId="3" fontId="0" fillId="5" borderId="12" xfId="0" applyNumberFormat="1" applyFill="1" applyBorder="1" applyAlignment="1" applyProtection="1">
      <alignment horizontal="center"/>
      <protection hidden="1"/>
    </xf>
    <xf numFmtId="3" fontId="0" fillId="5" borderId="9" xfId="0" applyNumberFormat="1" applyFill="1" applyBorder="1" applyAlignment="1" applyProtection="1">
      <alignment horizontal="center"/>
      <protection locked="0" hidden="1"/>
    </xf>
    <xf numFmtId="170" fontId="3" fillId="5" borderId="9" xfId="4" applyNumberFormat="1" applyFont="1" applyFill="1" applyBorder="1" applyAlignment="1" applyProtection="1">
      <alignment horizontal="center"/>
      <protection locked="0" hidden="1"/>
    </xf>
    <xf numFmtId="3" fontId="0" fillId="5" borderId="13" xfId="0" applyNumberFormat="1" applyFill="1" applyBorder="1" applyAlignment="1" applyProtection="1">
      <alignment horizontal="center"/>
      <protection hidden="1"/>
    </xf>
    <xf numFmtId="0" fontId="6" fillId="7" borderId="10" xfId="0" applyFont="1" applyFill="1" applyBorder="1" applyAlignment="1" applyProtection="1">
      <alignment horizontal="left" vertical="center" wrapText="1"/>
      <protection hidden="1"/>
    </xf>
    <xf numFmtId="0" fontId="0" fillId="0" borderId="19" xfId="0" applyBorder="1"/>
    <xf numFmtId="0" fontId="6" fillId="6" borderId="1" xfId="0" applyFont="1" applyFill="1" applyBorder="1" applyAlignment="1">
      <alignment horizontal="center"/>
    </xf>
    <xf numFmtId="169" fontId="0" fillId="0" borderId="1" xfId="6" applyNumberFormat="1" applyFont="1" applyBorder="1"/>
    <xf numFmtId="0" fontId="6" fillId="6" borderId="1" xfId="0" applyFont="1" applyFill="1" applyBorder="1"/>
    <xf numFmtId="0" fontId="0" fillId="2" borderId="1" xfId="0" applyFill="1" applyBorder="1"/>
    <xf numFmtId="0" fontId="0" fillId="0" borderId="9" xfId="0" applyBorder="1"/>
    <xf numFmtId="0" fontId="14" fillId="5" borderId="0" xfId="8" applyFont="1" applyFill="1"/>
    <xf numFmtId="165" fontId="14" fillId="5" borderId="0" xfId="7" applyFont="1" applyFill="1" applyBorder="1"/>
    <xf numFmtId="165" fontId="14" fillId="5" borderId="0" xfId="8" applyNumberFormat="1" applyFont="1" applyFill="1"/>
    <xf numFmtId="0" fontId="14" fillId="5" borderId="0" xfId="8" applyFont="1" applyFill="1" applyAlignment="1">
      <alignment horizontal="center"/>
    </xf>
    <xf numFmtId="0" fontId="13" fillId="5" borderId="0" xfId="8" applyFont="1" applyFill="1"/>
    <xf numFmtId="0" fontId="16" fillId="5" borderId="0" xfId="8" applyFont="1" applyFill="1"/>
    <xf numFmtId="0" fontId="16" fillId="5" borderId="1" xfId="8" applyFont="1" applyFill="1" applyBorder="1"/>
    <xf numFmtId="0" fontId="16" fillId="5" borderId="29" xfId="8" applyFont="1" applyFill="1" applyBorder="1"/>
    <xf numFmtId="0" fontId="16" fillId="5" borderId="30" xfId="8" applyFont="1" applyFill="1" applyBorder="1"/>
    <xf numFmtId="0" fontId="16" fillId="2" borderId="1" xfId="8" applyFont="1" applyFill="1" applyBorder="1"/>
    <xf numFmtId="0" fontId="17" fillId="0" borderId="0" xfId="0" applyFont="1" applyAlignment="1" applyProtection="1">
      <alignment horizontal="left"/>
      <protection hidden="1"/>
    </xf>
    <xf numFmtId="0" fontId="3" fillId="0" borderId="0" xfId="8" applyFont="1"/>
    <xf numFmtId="9" fontId="3" fillId="0" borderId="0" xfId="8" applyNumberFormat="1" applyFont="1"/>
    <xf numFmtId="0" fontId="2" fillId="9" borderId="1" xfId="8" applyFont="1" applyFill="1" applyBorder="1" applyAlignment="1">
      <alignment horizontal="center"/>
    </xf>
    <xf numFmtId="0" fontId="2" fillId="9" borderId="32" xfId="8" applyFont="1" applyFill="1" applyBorder="1" applyAlignment="1">
      <alignment horizontal="center"/>
    </xf>
    <xf numFmtId="0" fontId="3" fillId="0" borderId="33" xfId="8" applyFont="1" applyBorder="1"/>
    <xf numFmtId="0" fontId="3" fillId="0" borderId="34" xfId="8" applyFont="1" applyBorder="1"/>
    <xf numFmtId="165" fontId="3" fillId="0" borderId="1" xfId="7" applyFont="1" applyBorder="1"/>
    <xf numFmtId="165" fontId="3" fillId="2" borderId="1" xfId="7" applyFont="1" applyFill="1" applyBorder="1"/>
    <xf numFmtId="0" fontId="3" fillId="0" borderId="1" xfId="8" applyFont="1" applyBorder="1" applyAlignment="1">
      <alignment horizontal="center"/>
    </xf>
    <xf numFmtId="0" fontId="3" fillId="0" borderId="6" xfId="8" applyFont="1" applyBorder="1"/>
    <xf numFmtId="0" fontId="3" fillId="0" borderId="35" xfId="8" applyFont="1" applyBorder="1"/>
    <xf numFmtId="0" fontId="3" fillId="0" borderId="0" xfId="9" applyNumberFormat="1" applyFont="1"/>
    <xf numFmtId="0" fontId="3" fillId="0" borderId="36" xfId="8" applyFont="1" applyBorder="1" applyAlignment="1">
      <alignment horizontal="center"/>
    </xf>
    <xf numFmtId="0" fontId="3" fillId="0" borderId="37" xfId="8" applyFont="1" applyBorder="1" applyAlignment="1">
      <alignment horizontal="center"/>
    </xf>
    <xf numFmtId="165" fontId="3" fillId="0" borderId="38" xfId="7" applyFont="1" applyBorder="1"/>
    <xf numFmtId="0" fontId="3" fillId="0" borderId="34" xfId="8" applyFont="1" applyBorder="1" applyAlignment="1">
      <alignment horizontal="center"/>
    </xf>
    <xf numFmtId="0" fontId="3" fillId="0" borderId="0" xfId="8" applyFont="1" applyAlignment="1">
      <alignment horizontal="center"/>
    </xf>
    <xf numFmtId="165" fontId="3" fillId="0" borderId="33" xfId="7" applyFont="1" applyBorder="1"/>
    <xf numFmtId="165" fontId="3" fillId="0" borderId="33" xfId="8" applyNumberFormat="1" applyFont="1" applyBorder="1"/>
    <xf numFmtId="0" fontId="3" fillId="0" borderId="35" xfId="8" applyFont="1" applyBorder="1" applyAlignment="1">
      <alignment horizontal="center"/>
    </xf>
    <xf numFmtId="0" fontId="3" fillId="0" borderId="39" xfId="8" applyFont="1" applyBorder="1" applyAlignment="1">
      <alignment horizontal="center"/>
    </xf>
    <xf numFmtId="165" fontId="3" fillId="0" borderId="6" xfId="8" applyNumberFormat="1" applyFont="1" applyBorder="1"/>
    <xf numFmtId="0" fontId="16" fillId="5" borderId="0" xfId="0" applyFont="1" applyFill="1"/>
    <xf numFmtId="0" fontId="16" fillId="5" borderId="22" xfId="0" applyFont="1" applyFill="1" applyBorder="1"/>
    <xf numFmtId="0" fontId="16" fillId="5" borderId="23" xfId="0" applyFont="1" applyFill="1" applyBorder="1"/>
    <xf numFmtId="0" fontId="16" fillId="5" borderId="31" xfId="0" applyFont="1" applyFill="1" applyBorder="1"/>
    <xf numFmtId="0" fontId="16" fillId="5" borderId="24" xfId="0" applyFont="1" applyFill="1" applyBorder="1"/>
    <xf numFmtId="0" fontId="16" fillId="5" borderId="27" xfId="0" applyFont="1" applyFill="1" applyBorder="1"/>
    <xf numFmtId="0" fontId="16" fillId="5" borderId="25" xfId="0" applyFont="1" applyFill="1" applyBorder="1"/>
    <xf numFmtId="0" fontId="13" fillId="5" borderId="26" xfId="0" applyFont="1" applyFill="1" applyBorder="1"/>
    <xf numFmtId="0" fontId="16" fillId="5" borderId="26" xfId="0" applyFont="1" applyFill="1" applyBorder="1"/>
    <xf numFmtId="173" fontId="16" fillId="5" borderId="28" xfId="5" applyNumberFormat="1" applyFont="1" applyFill="1" applyBorder="1"/>
    <xf numFmtId="0" fontId="13" fillId="5" borderId="10" xfId="0" applyFont="1" applyFill="1" applyBorder="1"/>
    <xf numFmtId="0" fontId="13" fillId="5" borderId="40" xfId="0" applyFont="1" applyFill="1" applyBorder="1"/>
    <xf numFmtId="0" fontId="13" fillId="5" borderId="11" xfId="0" applyFont="1" applyFill="1" applyBorder="1"/>
    <xf numFmtId="0" fontId="13" fillId="5" borderId="24" xfId="0" applyFont="1" applyFill="1" applyBorder="1"/>
    <xf numFmtId="0" fontId="13" fillId="5" borderId="0" xfId="0" applyFont="1" applyFill="1"/>
    <xf numFmtId="0" fontId="13" fillId="5" borderId="27" xfId="0" applyFont="1" applyFill="1" applyBorder="1"/>
    <xf numFmtId="0" fontId="16" fillId="5" borderId="28" xfId="0" applyFont="1" applyFill="1" applyBorder="1"/>
    <xf numFmtId="173" fontId="16" fillId="5" borderId="0" xfId="5" applyNumberFormat="1" applyFont="1" applyFill="1" applyBorder="1"/>
    <xf numFmtId="0" fontId="16" fillId="5" borderId="10" xfId="0" applyFont="1" applyFill="1" applyBorder="1"/>
    <xf numFmtId="0" fontId="16" fillId="5" borderId="11" xfId="0" applyFont="1" applyFill="1" applyBorder="1"/>
    <xf numFmtId="172" fontId="16" fillId="5" borderId="0" xfId="0" applyNumberFormat="1" applyFont="1" applyFill="1"/>
    <xf numFmtId="0" fontId="3" fillId="0" borderId="0" xfId="0" quotePrefix="1" applyFont="1" applyProtection="1">
      <protection hidden="1"/>
    </xf>
    <xf numFmtId="0" fontId="9" fillId="10" borderId="1" xfId="0" applyFont="1" applyFill="1" applyBorder="1" applyAlignment="1">
      <alignment horizontal="center"/>
    </xf>
    <xf numFmtId="0" fontId="16" fillId="8" borderId="1" xfId="0" applyFont="1" applyFill="1" applyBorder="1"/>
    <xf numFmtId="0" fontId="0" fillId="0" borderId="28" xfId="0" applyBorder="1"/>
    <xf numFmtId="174" fontId="13" fillId="8" borderId="1" xfId="5" applyNumberFormat="1" applyFont="1" applyFill="1" applyBorder="1"/>
    <xf numFmtId="174" fontId="13" fillId="5" borderId="0" xfId="5" applyNumberFormat="1" applyFont="1" applyFill="1" applyBorder="1"/>
    <xf numFmtId="174" fontId="16" fillId="5" borderId="0" xfId="5" applyNumberFormat="1" applyFont="1" applyFill="1" applyBorder="1"/>
    <xf numFmtId="174" fontId="13" fillId="11" borderId="1" xfId="5" applyNumberFormat="1" applyFont="1" applyFill="1" applyBorder="1"/>
    <xf numFmtId="174" fontId="16" fillId="5" borderId="0" xfId="0" applyNumberFormat="1" applyFont="1" applyFill="1"/>
    <xf numFmtId="174" fontId="13" fillId="5" borderId="0" xfId="0" applyNumberFormat="1" applyFont="1" applyFill="1"/>
    <xf numFmtId="0" fontId="14" fillId="5" borderId="21" xfId="8" applyFont="1" applyFill="1" applyBorder="1" applyAlignment="1">
      <alignment horizontal="center"/>
    </xf>
    <xf numFmtId="0" fontId="14" fillId="5" borderId="31" xfId="8" applyFont="1" applyFill="1" applyBorder="1" applyAlignment="1">
      <alignment horizontal="center"/>
    </xf>
    <xf numFmtId="0" fontId="14" fillId="5" borderId="1" xfId="8" applyFont="1" applyFill="1" applyBorder="1" applyAlignment="1">
      <alignment horizontal="center"/>
    </xf>
    <xf numFmtId="0" fontId="14" fillId="5" borderId="1" xfId="8" applyFont="1" applyFill="1" applyBorder="1"/>
    <xf numFmtId="165" fontId="14" fillId="5" borderId="1" xfId="7" applyFont="1" applyFill="1" applyBorder="1"/>
    <xf numFmtId="165" fontId="14" fillId="2" borderId="1" xfId="8" applyNumberFormat="1" applyFont="1" applyFill="1" applyBorder="1"/>
    <xf numFmtId="0" fontId="14" fillId="2" borderId="1" xfId="9" applyNumberFormat="1" applyFont="1" applyFill="1" applyBorder="1"/>
    <xf numFmtId="165" fontId="14" fillId="2" borderId="1" xfId="7" applyFont="1" applyFill="1" applyBorder="1"/>
    <xf numFmtId="165" fontId="14" fillId="5" borderId="1" xfId="8" applyNumberFormat="1" applyFont="1" applyFill="1" applyBorder="1"/>
    <xf numFmtId="0" fontId="18" fillId="0" borderId="0" xfId="8" applyFont="1" applyAlignment="1">
      <alignment horizontal="center"/>
    </xf>
    <xf numFmtId="0" fontId="2" fillId="9" borderId="1" xfId="8" applyFont="1" applyFill="1" applyBorder="1" applyAlignment="1">
      <alignment horizontal="center"/>
    </xf>
    <xf numFmtId="0" fontId="15" fillId="5" borderId="0" xfId="8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16" fillId="5" borderId="40" xfId="0" applyFont="1" applyFill="1" applyBorder="1" applyAlignment="1">
      <alignment horizontal="center"/>
    </xf>
    <xf numFmtId="0" fontId="13" fillId="8" borderId="32" xfId="0" applyFont="1" applyFill="1" applyBorder="1" applyAlignment="1">
      <alignment horizontal="center"/>
    </xf>
    <xf numFmtId="0" fontId="13" fillId="8" borderId="30" xfId="0" applyFont="1" applyFill="1" applyBorder="1" applyAlignment="1">
      <alignment horizontal="center"/>
    </xf>
    <xf numFmtId="0" fontId="16" fillId="5" borderId="26" xfId="0" applyFont="1" applyFill="1" applyBorder="1" applyAlignment="1">
      <alignment horizontal="right"/>
    </xf>
    <xf numFmtId="0" fontId="16" fillId="5" borderId="41" xfId="0" applyFont="1" applyFill="1" applyBorder="1" applyAlignment="1">
      <alignment horizontal="right"/>
    </xf>
  </cellXfs>
  <cellStyles count="11">
    <cellStyle name="Comma [0]" xfId="1" xr:uid="{00000000-0005-0000-0000-000000000000}"/>
    <cellStyle name="Currency [0]" xfId="2" xr:uid="{00000000-0005-0000-0000-000001000000}"/>
    <cellStyle name="Currency_TapePivot" xfId="3" xr:uid="{00000000-0005-0000-0000-000002000000}"/>
    <cellStyle name="Millares" xfId="4" builtinId="3"/>
    <cellStyle name="Millares_Ejer-Búsqueda-03Resuelto" xfId="5" xr:uid="{00000000-0005-0000-0000-000004000000}"/>
    <cellStyle name="Moneda" xfId="6" builtinId="4"/>
    <cellStyle name="Moneda [0]_Practicos de Planillas Planillas" xfId="7" xr:uid="{00000000-0005-0000-0000-000006000000}"/>
    <cellStyle name="Normal" xfId="0" builtinId="0"/>
    <cellStyle name="Normal_Practicos de Planillas Planillas" xfId="8" xr:uid="{00000000-0005-0000-0000-000008000000}"/>
    <cellStyle name="Porcentaje" xfId="9" builtinId="5"/>
    <cellStyle name="YELLOW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1</xdr:row>
      <xdr:rowOff>66675</xdr:rowOff>
    </xdr:from>
    <xdr:to>
      <xdr:col>7</xdr:col>
      <xdr:colOff>390525</xdr:colOff>
      <xdr:row>4</xdr:row>
      <xdr:rowOff>76200</xdr:rowOff>
    </xdr:to>
    <xdr:sp macro="" textlink="">
      <xdr:nvSpPr>
        <xdr:cNvPr id="1034" name="Word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 noChangeShapeType="1"/>
        </xdr:cNvSpPr>
      </xdr:nvSpPr>
      <xdr:spPr bwMode="auto">
        <a:xfrm>
          <a:off x="3619500" y="228600"/>
          <a:ext cx="2962275" cy="495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L" sz="3600" i="1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C0C0C0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Busqueda y Referencia</a:t>
          </a:r>
        </a:p>
      </xdr:txBody>
    </xdr:sp>
    <xdr:clientData/>
  </xdr:twoCellAnchor>
  <xdr:twoCellAnchor editAs="oneCell">
    <xdr:from>
      <xdr:col>5</xdr:col>
      <xdr:colOff>485775</xdr:colOff>
      <xdr:row>6</xdr:row>
      <xdr:rowOff>104775</xdr:rowOff>
    </xdr:from>
    <xdr:to>
      <xdr:col>8</xdr:col>
      <xdr:colOff>319087</xdr:colOff>
      <xdr:row>26</xdr:row>
      <xdr:rowOff>152400</xdr:rowOff>
    </xdr:to>
    <xdr:pic>
      <xdr:nvPicPr>
        <xdr:cNvPr id="1037" name="Picture 13" descr="claves14040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1076325"/>
          <a:ext cx="2066925" cy="3590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0</xdr:row>
      <xdr:rowOff>114300</xdr:rowOff>
    </xdr:from>
    <xdr:to>
      <xdr:col>4</xdr:col>
      <xdr:colOff>666750</xdr:colOff>
      <xdr:row>4</xdr:row>
      <xdr:rowOff>76200</xdr:rowOff>
    </xdr:to>
    <xdr:pic>
      <xdr:nvPicPr>
        <xdr:cNvPr id="4099" name="Picture 3" descr="visa-large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38575" y="114300"/>
          <a:ext cx="952500" cy="609600"/>
        </a:xfrm>
        <a:prstGeom prst="rect">
          <a:avLst/>
        </a:prstGeom>
        <a:noFill/>
      </xdr:spPr>
    </xdr:pic>
    <xdr:clientData/>
  </xdr:twoCellAnchor>
  <xdr:twoCellAnchor>
    <xdr:from>
      <xdr:col>4</xdr:col>
      <xdr:colOff>790575</xdr:colOff>
      <xdr:row>2</xdr:row>
      <xdr:rowOff>19050</xdr:rowOff>
    </xdr:from>
    <xdr:to>
      <xdr:col>8</xdr:col>
      <xdr:colOff>0</xdr:colOff>
      <xdr:row>3</xdr:row>
      <xdr:rowOff>85725</xdr:rowOff>
    </xdr:to>
    <xdr:sp macro="" textlink="">
      <xdr:nvSpPr>
        <xdr:cNvPr id="4100" name="WordArt 4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14900" y="342900"/>
          <a:ext cx="2562225" cy="2286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L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333399"/>
                  </a:gs>
                  <a:gs pos="50000">
                    <a:srgbClr val="FF9900"/>
                  </a:gs>
                  <a:gs pos="100000">
                    <a:srgbClr val="333399"/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Base Ventas Visa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5</xdr:row>
      <xdr:rowOff>28575</xdr:rowOff>
    </xdr:from>
    <xdr:to>
      <xdr:col>5</xdr:col>
      <xdr:colOff>685800</xdr:colOff>
      <xdr:row>9</xdr:row>
      <xdr:rowOff>114300</xdr:rowOff>
    </xdr:to>
    <xdr:pic>
      <xdr:nvPicPr>
        <xdr:cNvPr id="7170" name="Picture 2" descr="visa-large">
          <a:extLst>
            <a:ext uri="{FF2B5EF4-FFF2-40B4-BE49-F238E27FC236}">
              <a16:creationId xmlns:a16="http://schemas.microsoft.com/office/drawing/2014/main" id="{00000000-0008-0000-0200-00000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52975" y="1485900"/>
          <a:ext cx="1285875" cy="7810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76200</xdr:colOff>
      <xdr:row>1</xdr:row>
      <xdr:rowOff>19050</xdr:rowOff>
    </xdr:from>
    <xdr:to>
      <xdr:col>6</xdr:col>
      <xdr:colOff>752475</xdr:colOff>
      <xdr:row>2</xdr:row>
      <xdr:rowOff>133350</xdr:rowOff>
    </xdr:to>
    <xdr:sp macro="" textlink="">
      <xdr:nvSpPr>
        <xdr:cNvPr id="7172" name="WordArt 4">
          <a:extLst>
            <a:ext uri="{FF2B5EF4-FFF2-40B4-BE49-F238E27FC236}">
              <a16:creationId xmlns:a16="http://schemas.microsoft.com/office/drawing/2014/main" id="{00000000-0008-0000-0200-0000041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0" y="790575"/>
          <a:ext cx="4552950" cy="285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L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2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Busqueda por Factura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24</xdr:row>
      <xdr:rowOff>152400</xdr:rowOff>
    </xdr:from>
    <xdr:to>
      <xdr:col>4</xdr:col>
      <xdr:colOff>28575</xdr:colOff>
      <xdr:row>24</xdr:row>
      <xdr:rowOff>152400</xdr:rowOff>
    </xdr:to>
    <xdr:sp macro="" textlink="">
      <xdr:nvSpPr>
        <xdr:cNvPr id="9217" name="Line 1">
          <a:extLst>
            <a:ext uri="{FF2B5EF4-FFF2-40B4-BE49-F238E27FC236}">
              <a16:creationId xmlns:a16="http://schemas.microsoft.com/office/drawing/2014/main" id="{00000000-0008-0000-0400-000001240000}"/>
            </a:ext>
          </a:extLst>
        </xdr:cNvPr>
        <xdr:cNvSpPr>
          <a:spLocks noChangeShapeType="1"/>
        </xdr:cNvSpPr>
      </xdr:nvSpPr>
      <xdr:spPr bwMode="auto">
        <a:xfrm>
          <a:off x="981075" y="4743450"/>
          <a:ext cx="263842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98"/>
  <sheetViews>
    <sheetView showGridLines="0" topLeftCell="A5" zoomScale="80" zoomScaleNormal="80" workbookViewId="0">
      <selection activeCell="H58" sqref="H58"/>
    </sheetView>
  </sheetViews>
  <sheetFormatPr baseColWidth="10" defaultColWidth="11.44140625" defaultRowHeight="13.2" zeroHeight="1" x14ac:dyDescent="0.25"/>
  <cols>
    <col min="1" max="1" width="14.6640625" style="1" customWidth="1"/>
    <col min="2" max="2" width="18.33203125" style="1" customWidth="1"/>
    <col min="3" max="3" width="17" style="1" customWidth="1"/>
    <col min="4" max="4" width="12.33203125" style="1" customWidth="1"/>
    <col min="5" max="5" width="10.5546875" style="1" bestFit="1" customWidth="1"/>
    <col min="6" max="6" width="11.5546875" style="1" bestFit="1" customWidth="1"/>
    <col min="7" max="7" width="9.88671875" style="1" bestFit="1" customWidth="1"/>
    <col min="8" max="8" width="12.109375" style="1" bestFit="1" customWidth="1"/>
    <col min="9" max="9" width="10.5546875" style="1" bestFit="1" customWidth="1"/>
    <col min="10" max="10" width="10.88671875" style="1" bestFit="1" customWidth="1"/>
    <col min="11" max="11" width="11.44140625" style="1"/>
    <col min="12" max="12" width="15.6640625" style="1" bestFit="1" customWidth="1"/>
    <col min="13" max="16384" width="11.44140625" style="1"/>
  </cols>
  <sheetData>
    <row r="1" spans="1:9" x14ac:dyDescent="0.25">
      <c r="A1"/>
      <c r="B1"/>
      <c r="C1"/>
    </row>
    <row r="2" spans="1:9" x14ac:dyDescent="0.25">
      <c r="A2"/>
      <c r="B2"/>
      <c r="C2"/>
    </row>
    <row r="3" spans="1:9" x14ac:dyDescent="0.25">
      <c r="A3"/>
      <c r="B3"/>
      <c r="C3"/>
    </row>
    <row r="4" spans="1:9" x14ac:dyDescent="0.25">
      <c r="A4"/>
      <c r="B4"/>
      <c r="C4"/>
    </row>
    <row r="5" spans="1:9" x14ac:dyDescent="0.25">
      <c r="A5"/>
      <c r="B5"/>
      <c r="C5"/>
    </row>
    <row r="6" spans="1:9" x14ac:dyDescent="0.25"/>
    <row r="7" spans="1:9" ht="17.399999999999999" x14ac:dyDescent="0.3">
      <c r="A7" s="26" t="s">
        <v>0</v>
      </c>
      <c r="B7" s="27"/>
      <c r="C7" s="27"/>
      <c r="D7" s="27"/>
      <c r="E7" s="27"/>
      <c r="F7" s="27"/>
      <c r="G7" s="27"/>
      <c r="H7" s="27"/>
      <c r="I7" s="27"/>
    </row>
    <row r="8" spans="1:9" x14ac:dyDescent="0.25">
      <c r="A8" s="2" t="s">
        <v>1</v>
      </c>
    </row>
    <row r="9" spans="1:9" x14ac:dyDescent="0.25">
      <c r="A9" s="2" t="s">
        <v>135</v>
      </c>
    </row>
    <row r="10" spans="1:9" x14ac:dyDescent="0.25">
      <c r="A10" s="2"/>
    </row>
    <row r="11" spans="1:9" ht="22.8" x14ac:dyDescent="0.4">
      <c r="A11" s="32" t="s">
        <v>2</v>
      </c>
      <c r="C11" s="28"/>
    </row>
    <row r="12" spans="1:9" ht="15" x14ac:dyDescent="0.25">
      <c r="A12" s="117" t="s">
        <v>22</v>
      </c>
      <c r="C12" s="28"/>
    </row>
    <row r="13" spans="1:9" ht="15" x14ac:dyDescent="0.25">
      <c r="A13" s="73" t="s">
        <v>136</v>
      </c>
      <c r="C13" s="28"/>
    </row>
    <row r="14" spans="1:9" x14ac:dyDescent="0.25">
      <c r="C14" s="3"/>
    </row>
    <row r="15" spans="1:9" ht="13.8" thickBot="1" x14ac:dyDescent="0.3">
      <c r="A15" s="2" t="s">
        <v>62</v>
      </c>
    </row>
    <row r="16" spans="1:9" x14ac:dyDescent="0.25">
      <c r="A16" s="4" t="s">
        <v>23</v>
      </c>
      <c r="B16" s="5" t="s">
        <v>24</v>
      </c>
      <c r="C16" s="6" t="s">
        <v>21</v>
      </c>
      <c r="D16" s="50" t="s">
        <v>29</v>
      </c>
    </row>
    <row r="17" spans="1:12" x14ac:dyDescent="0.25">
      <c r="A17" s="51">
        <v>1</v>
      </c>
      <c r="B17" s="30">
        <v>10</v>
      </c>
      <c r="C17" s="29" t="s">
        <v>25</v>
      </c>
      <c r="D17" s="52" t="s">
        <v>19</v>
      </c>
    </row>
    <row r="18" spans="1:12" x14ac:dyDescent="0.25">
      <c r="A18" s="51">
        <v>2</v>
      </c>
      <c r="B18" s="30">
        <v>50</v>
      </c>
      <c r="C18" s="29" t="s">
        <v>26</v>
      </c>
      <c r="D18" s="52" t="s">
        <v>30</v>
      </c>
      <c r="E18" s="23"/>
    </row>
    <row r="19" spans="1:12" x14ac:dyDescent="0.25">
      <c r="A19" s="51">
        <v>3</v>
      </c>
      <c r="B19" s="30">
        <v>23</v>
      </c>
      <c r="C19" s="29" t="s">
        <v>27</v>
      </c>
      <c r="D19" s="52" t="s">
        <v>31</v>
      </c>
    </row>
    <row r="20" spans="1:12" x14ac:dyDescent="0.25">
      <c r="A20" s="51">
        <v>4</v>
      </c>
      <c r="B20" s="30">
        <v>51</v>
      </c>
      <c r="C20" s="29" t="s">
        <v>27</v>
      </c>
      <c r="D20" s="52" t="s">
        <v>32</v>
      </c>
      <c r="E20" s="9"/>
      <c r="F20" s="10"/>
      <c r="H20"/>
    </row>
    <row r="21" spans="1:12" x14ac:dyDescent="0.25">
      <c r="A21" s="51">
        <v>5</v>
      </c>
      <c r="B21" s="30">
        <v>60</v>
      </c>
      <c r="C21" s="29" t="s">
        <v>26</v>
      </c>
      <c r="D21" s="52" t="s">
        <v>19</v>
      </c>
      <c r="E21" s="9"/>
      <c r="F21" s="10"/>
    </row>
    <row r="22" spans="1:12" ht="13.8" thickBot="1" x14ac:dyDescent="0.3">
      <c r="A22" s="51">
        <v>6</v>
      </c>
      <c r="B22" s="53">
        <v>56</v>
      </c>
      <c r="C22" s="54" t="s">
        <v>28</v>
      </c>
      <c r="D22" s="55" t="s">
        <v>33</v>
      </c>
      <c r="E22" s="9"/>
      <c r="F22"/>
    </row>
    <row r="23" spans="1:12" ht="13.8" thickBot="1" x14ac:dyDescent="0.3"/>
    <row r="24" spans="1:12" ht="13.8" thickBot="1" x14ac:dyDescent="0.3">
      <c r="B24" s="7" t="s">
        <v>23</v>
      </c>
      <c r="C24" s="31">
        <v>4</v>
      </c>
      <c r="D24" s="1" t="s">
        <v>34</v>
      </c>
    </row>
    <row r="25" spans="1:12" x14ac:dyDescent="0.25"/>
    <row r="26" spans="1:12" ht="13.8" thickBot="1" x14ac:dyDescent="0.3"/>
    <row r="27" spans="1:12" ht="13.8" thickBot="1" x14ac:dyDescent="0.3">
      <c r="B27" s="46" t="s">
        <v>24</v>
      </c>
      <c r="C27" s="47"/>
    </row>
    <row r="28" spans="1:12" ht="13.8" thickBot="1" x14ac:dyDescent="0.3">
      <c r="B28" s="48" t="s">
        <v>21</v>
      </c>
      <c r="C28" s="47"/>
    </row>
    <row r="29" spans="1:12" ht="13.8" thickBot="1" x14ac:dyDescent="0.3">
      <c r="B29" s="49" t="s">
        <v>29</v>
      </c>
      <c r="C29" s="47"/>
    </row>
    <row r="30" spans="1:12" x14ac:dyDescent="0.25"/>
    <row r="31" spans="1:12" x14ac:dyDescent="0.25"/>
    <row r="32" spans="1:12" x14ac:dyDescent="0.25">
      <c r="A32" s="2" t="s">
        <v>63</v>
      </c>
      <c r="E32"/>
      <c r="F32"/>
      <c r="G32"/>
      <c r="H32"/>
      <c r="I32"/>
      <c r="J32"/>
      <c r="K32"/>
      <c r="L32"/>
    </row>
    <row r="33" spans="1:12" x14ac:dyDescent="0.25">
      <c r="A33" s="58" t="s">
        <v>6</v>
      </c>
      <c r="B33" s="58" t="s">
        <v>50</v>
      </c>
      <c r="C33" s="58" t="s">
        <v>51</v>
      </c>
      <c r="E33"/>
      <c r="F33"/>
      <c r="G33"/>
      <c r="H33"/>
      <c r="I33"/>
      <c r="J33"/>
      <c r="K33"/>
      <c r="L33"/>
    </row>
    <row r="34" spans="1:12" x14ac:dyDescent="0.25">
      <c r="A34" s="25" t="s">
        <v>52</v>
      </c>
      <c r="B34" s="25" t="s">
        <v>53</v>
      </c>
      <c r="C34" s="59">
        <v>450000</v>
      </c>
      <c r="E34"/>
      <c r="F34"/>
      <c r="G34"/>
      <c r="H34"/>
      <c r="I34"/>
      <c r="J34"/>
      <c r="K34"/>
      <c r="L34"/>
    </row>
    <row r="35" spans="1:12" x14ac:dyDescent="0.25">
      <c r="A35" s="25" t="s">
        <v>54</v>
      </c>
      <c r="B35" s="25" t="s">
        <v>55</v>
      </c>
      <c r="C35" s="59">
        <v>400000</v>
      </c>
      <c r="E35"/>
      <c r="F35"/>
      <c r="G35"/>
      <c r="H35"/>
      <c r="I35"/>
      <c r="J35"/>
      <c r="K35"/>
      <c r="L35"/>
    </row>
    <row r="36" spans="1:12" x14ac:dyDescent="0.25">
      <c r="A36" s="25" t="s">
        <v>56</v>
      </c>
      <c r="B36" s="25" t="s">
        <v>53</v>
      </c>
      <c r="C36" s="59">
        <v>450000</v>
      </c>
      <c r="E36"/>
      <c r="F36"/>
      <c r="G36"/>
      <c r="H36"/>
      <c r="I36"/>
      <c r="J36"/>
      <c r="K36"/>
      <c r="L36"/>
    </row>
    <row r="37" spans="1:12" x14ac:dyDescent="0.25">
      <c r="A37" s="25" t="s">
        <v>57</v>
      </c>
      <c r="B37" s="25" t="s">
        <v>58</v>
      </c>
      <c r="C37" s="59">
        <v>250000</v>
      </c>
    </row>
    <row r="38" spans="1:12" x14ac:dyDescent="0.25">
      <c r="A38" s="25" t="s">
        <v>59</v>
      </c>
      <c r="B38" s="25" t="s">
        <v>60</v>
      </c>
      <c r="C38" s="59">
        <v>350000</v>
      </c>
    </row>
    <row r="39" spans="1:12" x14ac:dyDescent="0.25">
      <c r="A39" s="25" t="s">
        <v>61</v>
      </c>
      <c r="B39" s="25" t="s">
        <v>55</v>
      </c>
      <c r="C39" s="59">
        <v>350000</v>
      </c>
    </row>
    <row r="40" spans="1:12" x14ac:dyDescent="0.25">
      <c r="A40"/>
      <c r="B40"/>
      <c r="C40"/>
    </row>
    <row r="41" spans="1:12" x14ac:dyDescent="0.25">
      <c r="A41"/>
      <c r="B41"/>
      <c r="C41"/>
    </row>
    <row r="42" spans="1:12" x14ac:dyDescent="0.25">
      <c r="A42" s="60" t="s">
        <v>6</v>
      </c>
      <c r="B42" s="25"/>
      <c r="C42" t="s">
        <v>137</v>
      </c>
    </row>
    <row r="43" spans="1:12" x14ac:dyDescent="0.25">
      <c r="A43" s="60" t="s">
        <v>50</v>
      </c>
      <c r="B43" s="61"/>
      <c r="C43"/>
    </row>
    <row r="44" spans="1:12" x14ac:dyDescent="0.25">
      <c r="A44" s="60" t="s">
        <v>51</v>
      </c>
      <c r="B44" s="61"/>
      <c r="C44"/>
    </row>
    <row r="45" spans="1:12" x14ac:dyDescent="0.25"/>
    <row r="46" spans="1:12" x14ac:dyDescent="0.25"/>
    <row r="47" spans="1:12" x14ac:dyDescent="0.25">
      <c r="A47" s="2" t="s">
        <v>116</v>
      </c>
      <c r="B47" s="74"/>
      <c r="C47" s="74"/>
      <c r="D47" s="74"/>
      <c r="E47" s="74"/>
      <c r="F47" s="74"/>
      <c r="G47" s="74"/>
      <c r="H47" s="74"/>
      <c r="I47" s="74"/>
      <c r="J47" s="74"/>
    </row>
    <row r="48" spans="1:12" ht="21" x14ac:dyDescent="0.4">
      <c r="A48" s="136" t="s">
        <v>109</v>
      </c>
      <c r="B48" s="136"/>
      <c r="C48" s="136"/>
      <c r="D48" s="136"/>
      <c r="E48" s="136"/>
      <c r="F48" s="136"/>
      <c r="G48" s="136"/>
      <c r="H48" s="136"/>
      <c r="I48" s="136"/>
      <c r="J48" s="136"/>
    </row>
    <row r="49" spans="1:10" x14ac:dyDescent="0.25">
      <c r="A49" s="74" t="s">
        <v>68</v>
      </c>
      <c r="B49" s="75"/>
      <c r="C49" s="74"/>
      <c r="D49" s="74"/>
      <c r="E49" s="74"/>
      <c r="F49" s="74"/>
      <c r="G49" s="74"/>
      <c r="H49" s="74"/>
      <c r="I49" s="74"/>
      <c r="J49" s="74"/>
    </row>
    <row r="50" spans="1:10" x14ac:dyDescent="0.25">
      <c r="A50" s="74"/>
      <c r="B50" s="75"/>
      <c r="C50" s="74"/>
      <c r="D50" s="74"/>
      <c r="E50" s="74"/>
      <c r="F50" s="74"/>
      <c r="G50" s="74"/>
      <c r="H50" s="74"/>
      <c r="I50" s="74"/>
      <c r="J50" s="74"/>
    </row>
    <row r="51" spans="1:10" x14ac:dyDescent="0.25">
      <c r="A51" s="76" t="s">
        <v>66</v>
      </c>
      <c r="B51" s="77" t="s">
        <v>67</v>
      </c>
      <c r="C51" s="76" t="s">
        <v>51</v>
      </c>
      <c r="D51" s="76" t="s">
        <v>69</v>
      </c>
      <c r="E51" s="76" t="s">
        <v>70</v>
      </c>
      <c r="F51"/>
      <c r="G51"/>
      <c r="H51"/>
      <c r="I51"/>
    </row>
    <row r="52" spans="1:10" x14ac:dyDescent="0.25">
      <c r="A52" s="78" t="s">
        <v>110</v>
      </c>
      <c r="B52" s="79" t="s">
        <v>53</v>
      </c>
      <c r="C52" s="80">
        <v>350000</v>
      </c>
      <c r="D52" s="82">
        <v>3</v>
      </c>
      <c r="E52" s="81"/>
      <c r="F52"/>
      <c r="G52"/>
      <c r="H52"/>
      <c r="I52"/>
    </row>
    <row r="53" spans="1:10" x14ac:dyDescent="0.25">
      <c r="A53" s="78" t="s">
        <v>85</v>
      </c>
      <c r="B53" s="79" t="s">
        <v>58</v>
      </c>
      <c r="C53" s="80">
        <v>250000</v>
      </c>
      <c r="D53" s="82">
        <v>8</v>
      </c>
      <c r="E53" s="81"/>
      <c r="F53"/>
      <c r="G53"/>
      <c r="H53"/>
      <c r="I53"/>
    </row>
    <row r="54" spans="1:10" x14ac:dyDescent="0.25">
      <c r="A54" s="78" t="s">
        <v>86</v>
      </c>
      <c r="B54" s="79" t="s">
        <v>55</v>
      </c>
      <c r="C54" s="80">
        <v>300000</v>
      </c>
      <c r="D54" s="82">
        <v>12</v>
      </c>
      <c r="E54" s="81"/>
      <c r="F54"/>
      <c r="G54"/>
      <c r="H54"/>
      <c r="I54"/>
    </row>
    <row r="55" spans="1:10" x14ac:dyDescent="0.25">
      <c r="A55" s="78" t="s">
        <v>111</v>
      </c>
      <c r="B55" s="79" t="s">
        <v>53</v>
      </c>
      <c r="C55" s="80">
        <v>190000</v>
      </c>
      <c r="D55" s="82">
        <v>14</v>
      </c>
      <c r="E55" s="81"/>
      <c r="F55"/>
      <c r="G55"/>
      <c r="H55"/>
      <c r="I55"/>
    </row>
    <row r="56" spans="1:10" x14ac:dyDescent="0.25">
      <c r="A56" s="78" t="s">
        <v>84</v>
      </c>
      <c r="B56" s="79" t="s">
        <v>53</v>
      </c>
      <c r="C56" s="80">
        <v>260000</v>
      </c>
      <c r="D56" s="82">
        <v>16</v>
      </c>
      <c r="E56" s="81"/>
      <c r="F56"/>
      <c r="G56"/>
      <c r="H56"/>
      <c r="I56"/>
    </row>
    <row r="57" spans="1:10" x14ac:dyDescent="0.25">
      <c r="A57" s="78" t="s">
        <v>112</v>
      </c>
      <c r="B57" s="79" t="s">
        <v>58</v>
      </c>
      <c r="C57" s="80">
        <v>220000</v>
      </c>
      <c r="D57" s="82">
        <v>18</v>
      </c>
      <c r="E57" s="81"/>
      <c r="F57"/>
      <c r="G57"/>
      <c r="H57"/>
      <c r="I57"/>
    </row>
    <row r="58" spans="1:10" x14ac:dyDescent="0.25">
      <c r="A58" s="78" t="s">
        <v>89</v>
      </c>
      <c r="B58" s="79" t="s">
        <v>58</v>
      </c>
      <c r="C58" s="80">
        <v>450000</v>
      </c>
      <c r="D58" s="82">
        <v>2</v>
      </c>
      <c r="E58" s="81"/>
      <c r="F58"/>
      <c r="G58"/>
      <c r="H58"/>
      <c r="I58"/>
    </row>
    <row r="59" spans="1:10" x14ac:dyDescent="0.25">
      <c r="A59" s="78" t="s">
        <v>113</v>
      </c>
      <c r="B59" s="79" t="s">
        <v>55</v>
      </c>
      <c r="C59" s="80">
        <v>360000</v>
      </c>
      <c r="D59" s="82">
        <v>8</v>
      </c>
      <c r="E59" s="81"/>
      <c r="F59"/>
      <c r="G59"/>
      <c r="H59"/>
      <c r="I59"/>
    </row>
    <row r="60" spans="1:10" x14ac:dyDescent="0.25">
      <c r="A60" s="83" t="s">
        <v>114</v>
      </c>
      <c r="B60" s="84" t="s">
        <v>53</v>
      </c>
      <c r="C60" s="80">
        <v>310000</v>
      </c>
      <c r="D60" s="82">
        <v>15</v>
      </c>
      <c r="E60" s="81"/>
      <c r="F60"/>
      <c r="G60"/>
      <c r="H60"/>
      <c r="I60"/>
    </row>
    <row r="61" spans="1:10" x14ac:dyDescent="0.25">
      <c r="A61" s="74"/>
      <c r="B61" s="74"/>
      <c r="C61" s="74"/>
      <c r="D61" s="74"/>
      <c r="E61" s="74"/>
      <c r="F61" s="85"/>
      <c r="G61" s="85"/>
      <c r="H61" s="74"/>
      <c r="I61" s="74"/>
      <c r="J61" s="74"/>
    </row>
    <row r="62" spans="1:10" x14ac:dyDescent="0.25">
      <c r="A62" s="74"/>
      <c r="B62" s="74"/>
      <c r="C62" s="74"/>
      <c r="D62" s="74"/>
      <c r="E62" s="74"/>
      <c r="F62" s="74"/>
      <c r="G62" s="74"/>
      <c r="H62" s="74"/>
      <c r="I62" s="74"/>
      <c r="J62" s="74"/>
    </row>
    <row r="63" spans="1:10" x14ac:dyDescent="0.25">
      <c r="A63" s="74"/>
      <c r="B63" s="74"/>
      <c r="C63" s="74"/>
      <c r="D63" s="74"/>
      <c r="E63" s="74"/>
      <c r="F63" s="74"/>
      <c r="G63" s="74"/>
      <c r="H63" s="74"/>
      <c r="I63" s="74"/>
      <c r="J63" s="74"/>
    </row>
    <row r="64" spans="1:10" x14ac:dyDescent="0.25">
      <c r="A64" s="74"/>
      <c r="B64" s="74"/>
      <c r="C64" s="74"/>
      <c r="D64" s="74"/>
      <c r="E64" s="74"/>
      <c r="F64" s="74"/>
      <c r="G64" s="74"/>
      <c r="H64" s="74"/>
      <c r="I64" s="74"/>
      <c r="J64" s="74"/>
    </row>
    <row r="65" spans="1:10" x14ac:dyDescent="0.25">
      <c r="A65" s="137" t="s">
        <v>115</v>
      </c>
      <c r="B65" s="137"/>
      <c r="C65" s="76" t="s">
        <v>49</v>
      </c>
      <c r="D65" s="74"/>
      <c r="E65" s="74"/>
      <c r="F65" s="74"/>
      <c r="G65" s="74"/>
      <c r="H65" s="74"/>
      <c r="I65" s="74"/>
      <c r="J65" s="74"/>
    </row>
    <row r="66" spans="1:10" x14ac:dyDescent="0.25">
      <c r="A66" s="86">
        <v>0</v>
      </c>
      <c r="B66" s="87">
        <v>6</v>
      </c>
      <c r="C66" s="88">
        <v>1600</v>
      </c>
      <c r="D66" s="74"/>
      <c r="E66" s="74"/>
      <c r="F66" s="74"/>
      <c r="G66" s="74"/>
      <c r="H66" s="74"/>
      <c r="I66" s="74"/>
      <c r="J66" s="74"/>
    </row>
    <row r="67" spans="1:10" x14ac:dyDescent="0.25">
      <c r="A67" s="89">
        <v>7</v>
      </c>
      <c r="B67" s="90">
        <v>11</v>
      </c>
      <c r="C67" s="91">
        <v>1900</v>
      </c>
      <c r="D67" s="74"/>
      <c r="E67" s="74"/>
      <c r="F67" s="74"/>
      <c r="G67" s="74"/>
      <c r="H67" s="74"/>
      <c r="I67" s="74"/>
      <c r="J67" s="74"/>
    </row>
    <row r="68" spans="1:10" x14ac:dyDescent="0.25">
      <c r="A68" s="89">
        <v>12</v>
      </c>
      <c r="B68" s="90">
        <v>19</v>
      </c>
      <c r="C68" s="91">
        <v>2100</v>
      </c>
      <c r="D68" s="74"/>
      <c r="E68" s="74"/>
      <c r="F68" s="74"/>
      <c r="G68" s="74"/>
      <c r="H68" s="74"/>
      <c r="I68" s="74"/>
      <c r="J68" s="74"/>
    </row>
    <row r="69" spans="1:10" x14ac:dyDescent="0.25">
      <c r="A69" s="89">
        <v>20</v>
      </c>
      <c r="B69" s="90">
        <v>25</v>
      </c>
      <c r="C69" s="91">
        <v>2900</v>
      </c>
      <c r="D69" s="74"/>
      <c r="E69" s="74"/>
      <c r="F69" s="74"/>
      <c r="G69" s="74"/>
      <c r="H69" s="74"/>
      <c r="I69" s="74"/>
      <c r="J69" s="74"/>
    </row>
    <row r="70" spans="1:10" x14ac:dyDescent="0.25">
      <c r="A70" s="89">
        <f t="shared" ref="A70:A75" si="0">+B69+1</f>
        <v>26</v>
      </c>
      <c r="B70" s="90">
        <f t="shared" ref="B70:B75" si="1">+A70+6</f>
        <v>32</v>
      </c>
      <c r="C70" s="92">
        <f t="shared" ref="C70:C75" si="2">+C69+1100</f>
        <v>4000</v>
      </c>
      <c r="D70" s="74"/>
      <c r="E70" s="74"/>
      <c r="F70" s="74"/>
      <c r="G70" s="74"/>
      <c r="H70" s="74"/>
      <c r="I70" s="74"/>
      <c r="J70" s="74"/>
    </row>
    <row r="71" spans="1:10" x14ac:dyDescent="0.25">
      <c r="A71" s="89">
        <f t="shared" si="0"/>
        <v>33</v>
      </c>
      <c r="B71" s="90">
        <f t="shared" si="1"/>
        <v>39</v>
      </c>
      <c r="C71" s="92">
        <f t="shared" si="2"/>
        <v>5100</v>
      </c>
      <c r="D71" s="74"/>
      <c r="E71" s="74"/>
      <c r="F71" s="74"/>
      <c r="G71" s="74"/>
      <c r="H71" s="74"/>
      <c r="I71" s="74"/>
      <c r="J71" s="74"/>
    </row>
    <row r="72" spans="1:10" x14ac:dyDescent="0.25">
      <c r="A72" s="89">
        <f t="shared" si="0"/>
        <v>40</v>
      </c>
      <c r="B72" s="90">
        <f t="shared" si="1"/>
        <v>46</v>
      </c>
      <c r="C72" s="92">
        <f t="shared" si="2"/>
        <v>6200</v>
      </c>
      <c r="D72" s="74"/>
      <c r="E72" s="74"/>
      <c r="F72" s="74"/>
      <c r="G72" s="74"/>
      <c r="H72" s="74"/>
      <c r="I72" s="74"/>
      <c r="J72" s="74"/>
    </row>
    <row r="73" spans="1:10" x14ac:dyDescent="0.25">
      <c r="A73" s="89">
        <f t="shared" si="0"/>
        <v>47</v>
      </c>
      <c r="B73" s="90">
        <f t="shared" si="1"/>
        <v>53</v>
      </c>
      <c r="C73" s="92">
        <f t="shared" si="2"/>
        <v>7300</v>
      </c>
      <c r="D73" s="74"/>
      <c r="E73" s="74"/>
      <c r="F73" s="74"/>
      <c r="G73" s="74"/>
      <c r="H73" s="74"/>
      <c r="I73" s="74"/>
      <c r="J73" s="74"/>
    </row>
    <row r="74" spans="1:10" x14ac:dyDescent="0.25">
      <c r="A74" s="89">
        <f t="shared" si="0"/>
        <v>54</v>
      </c>
      <c r="B74" s="90">
        <f t="shared" si="1"/>
        <v>60</v>
      </c>
      <c r="C74" s="92">
        <f t="shared" si="2"/>
        <v>8400</v>
      </c>
      <c r="D74" s="74"/>
      <c r="E74" s="74"/>
      <c r="F74" s="74"/>
      <c r="G74" s="74"/>
      <c r="H74" s="74"/>
      <c r="I74" s="74"/>
      <c r="J74" s="74"/>
    </row>
    <row r="75" spans="1:10" x14ac:dyDescent="0.25">
      <c r="A75" s="93">
        <f t="shared" si="0"/>
        <v>61</v>
      </c>
      <c r="B75" s="94">
        <f t="shared" si="1"/>
        <v>67</v>
      </c>
      <c r="C75" s="95">
        <f t="shared" si="2"/>
        <v>9500</v>
      </c>
      <c r="D75" s="74"/>
      <c r="E75" s="74"/>
      <c r="F75" s="74"/>
      <c r="G75" s="74"/>
      <c r="H75" s="74"/>
      <c r="I75" s="74"/>
      <c r="J75" s="74"/>
    </row>
    <row r="76" spans="1:10" x14ac:dyDescent="0.25"/>
    <row r="77" spans="1:10" x14ac:dyDescent="0.25"/>
    <row r="78" spans="1:10" x14ac:dyDescent="0.25"/>
    <row r="79" spans="1:10" x14ac:dyDescent="0.25"/>
    <row r="80" spans="1:1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</sheetData>
  <mergeCells count="2">
    <mergeCell ref="A48:J48"/>
    <mergeCell ref="A65:B65"/>
  </mergeCells>
  <phoneticPr fontId="12" type="noConversion"/>
  <pageMargins left="0.72" right="0.75" top="1" bottom="1" header="0" footer="0"/>
  <pageSetup scale="6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J24"/>
  <sheetViews>
    <sheetView showGridLines="0" zoomScale="90" zoomScaleNormal="90" workbookViewId="0">
      <selection activeCell="A11" sqref="A11"/>
    </sheetView>
  </sheetViews>
  <sheetFormatPr baseColWidth="10" defaultRowHeight="13.2" x14ac:dyDescent="0.25"/>
  <cols>
    <col min="1" max="1" width="13.5546875" customWidth="1"/>
    <col min="2" max="2" width="17.5546875" customWidth="1"/>
    <col min="3" max="3" width="15" bestFit="1" customWidth="1"/>
    <col min="4" max="4" width="15.6640625" bestFit="1" customWidth="1"/>
    <col min="5" max="5" width="13.5546875" customWidth="1"/>
    <col min="6" max="6" width="13.88671875" bestFit="1" customWidth="1"/>
  </cols>
  <sheetData>
    <row r="6" spans="1:10" ht="16.2" thickBot="1" x14ac:dyDescent="0.35">
      <c r="A6" s="21" t="s">
        <v>3</v>
      </c>
      <c r="B6" s="24" t="s">
        <v>20</v>
      </c>
      <c r="C6" s="22"/>
      <c r="D6" s="1"/>
      <c r="E6" s="1"/>
      <c r="F6" s="1"/>
      <c r="G6" s="1"/>
      <c r="H6" s="1"/>
      <c r="I6" s="1"/>
      <c r="J6" s="1"/>
    </row>
    <row r="7" spans="1:10" ht="24.6" thickBot="1" x14ac:dyDescent="0.3">
      <c r="A7" s="42" t="s">
        <v>4</v>
      </c>
      <c r="B7" s="43" t="s">
        <v>5</v>
      </c>
      <c r="C7" s="43" t="s">
        <v>6</v>
      </c>
      <c r="D7" s="43" t="s">
        <v>7</v>
      </c>
      <c r="E7" s="43" t="s">
        <v>8</v>
      </c>
      <c r="F7" s="43" t="s">
        <v>9</v>
      </c>
      <c r="G7" s="44" t="s">
        <v>10</v>
      </c>
      <c r="H7" s="45" t="s">
        <v>11</v>
      </c>
      <c r="I7" s="1"/>
      <c r="J7" s="1"/>
    </row>
    <row r="8" spans="1:10" x14ac:dyDescent="0.25">
      <c r="A8" s="11">
        <v>531200</v>
      </c>
      <c r="B8" s="25">
        <v>108702654</v>
      </c>
      <c r="C8" s="33" t="s">
        <v>12</v>
      </c>
      <c r="D8" s="33" t="s">
        <v>13</v>
      </c>
      <c r="E8" s="12">
        <v>5</v>
      </c>
      <c r="F8" s="39">
        <v>500000</v>
      </c>
      <c r="G8" s="13">
        <v>0.12</v>
      </c>
      <c r="H8" s="38">
        <v>6</v>
      </c>
      <c r="I8" s="1"/>
      <c r="J8" s="23"/>
    </row>
    <row r="9" spans="1:10" x14ac:dyDescent="0.25">
      <c r="A9" s="14">
        <v>531201</v>
      </c>
      <c r="B9" s="25">
        <v>66229096</v>
      </c>
      <c r="C9" s="35" t="s">
        <v>14</v>
      </c>
      <c r="D9" s="35" t="s">
        <v>15</v>
      </c>
      <c r="E9" s="15" t="s">
        <v>16</v>
      </c>
      <c r="F9" s="40">
        <v>1200000</v>
      </c>
      <c r="G9" s="16">
        <v>0.15</v>
      </c>
      <c r="H9" s="36">
        <v>12</v>
      </c>
      <c r="I9" s="1"/>
      <c r="J9" s="1"/>
    </row>
    <row r="10" spans="1:10" x14ac:dyDescent="0.25">
      <c r="A10" s="14">
        <v>531242</v>
      </c>
      <c r="B10" s="25">
        <v>116916414</v>
      </c>
      <c r="C10" s="35" t="s">
        <v>17</v>
      </c>
      <c r="D10" s="35" t="s">
        <v>18</v>
      </c>
      <c r="E10" s="15">
        <v>6</v>
      </c>
      <c r="F10" s="40">
        <v>9000000</v>
      </c>
      <c r="G10" s="16">
        <v>0.33</v>
      </c>
      <c r="H10" s="36">
        <v>24</v>
      </c>
      <c r="I10" s="1"/>
      <c r="J10" s="1"/>
    </row>
    <row r="11" spans="1:10" x14ac:dyDescent="0.25">
      <c r="A11" s="14">
        <v>531243</v>
      </c>
      <c r="B11" s="25">
        <v>149774154</v>
      </c>
      <c r="C11" s="35" t="s">
        <v>35</v>
      </c>
      <c r="D11" s="35" t="s">
        <v>42</v>
      </c>
      <c r="E11" s="15" t="s">
        <v>16</v>
      </c>
      <c r="F11" s="40">
        <v>9000000</v>
      </c>
      <c r="G11" s="16">
        <v>0.51</v>
      </c>
      <c r="H11" s="36">
        <v>24</v>
      </c>
      <c r="I11" s="1"/>
      <c r="J11" s="1"/>
    </row>
    <row r="12" spans="1:10" x14ac:dyDescent="0.25">
      <c r="A12" s="14">
        <v>531244</v>
      </c>
      <c r="B12" s="25">
        <v>167557869</v>
      </c>
      <c r="C12" s="35" t="s">
        <v>36</v>
      </c>
      <c r="D12" s="35" t="s">
        <v>43</v>
      </c>
      <c r="E12" s="15">
        <v>6</v>
      </c>
      <c r="F12" s="40">
        <v>9000000</v>
      </c>
      <c r="G12" s="16">
        <v>0.69</v>
      </c>
      <c r="H12" s="36">
        <v>6</v>
      </c>
      <c r="I12" s="1"/>
      <c r="J12" s="1"/>
    </row>
    <row r="13" spans="1:10" x14ac:dyDescent="0.25">
      <c r="A13" s="14">
        <v>531245</v>
      </c>
      <c r="B13" s="25">
        <v>106788123</v>
      </c>
      <c r="C13" s="35" t="s">
        <v>37</v>
      </c>
      <c r="D13" s="35" t="s">
        <v>44</v>
      </c>
      <c r="E13" s="15" t="s">
        <v>16</v>
      </c>
      <c r="F13" s="40">
        <v>9000000</v>
      </c>
      <c r="G13" s="16">
        <v>0.12</v>
      </c>
      <c r="H13" s="36">
        <v>12</v>
      </c>
      <c r="I13" s="1"/>
      <c r="J13" s="1"/>
    </row>
    <row r="14" spans="1:10" x14ac:dyDescent="0.25">
      <c r="A14" s="14">
        <v>531246</v>
      </c>
      <c r="B14" s="25">
        <v>95632695</v>
      </c>
      <c r="C14" s="35" t="s">
        <v>38</v>
      </c>
      <c r="D14" s="35" t="s">
        <v>45</v>
      </c>
      <c r="E14" s="15">
        <v>6</v>
      </c>
      <c r="F14" s="40">
        <v>9000000</v>
      </c>
      <c r="G14" s="16">
        <v>0.31</v>
      </c>
      <c r="H14" s="36">
        <v>6</v>
      </c>
      <c r="I14" s="1"/>
      <c r="J14" s="1"/>
    </row>
    <row r="15" spans="1:10" x14ac:dyDescent="0.25">
      <c r="A15" s="14">
        <v>531247</v>
      </c>
      <c r="B15" s="25">
        <v>86531541</v>
      </c>
      <c r="C15" s="35" t="s">
        <v>39</v>
      </c>
      <c r="D15" s="35" t="s">
        <v>46</v>
      </c>
      <c r="E15" s="15" t="s">
        <v>16</v>
      </c>
      <c r="F15" s="40">
        <v>9000000</v>
      </c>
      <c r="G15" s="16">
        <v>0.13200000000000001</v>
      </c>
      <c r="H15" s="36">
        <v>6</v>
      </c>
      <c r="I15" s="1"/>
      <c r="J15" s="1"/>
    </row>
    <row r="16" spans="1:10" x14ac:dyDescent="0.25">
      <c r="A16" s="14">
        <v>531248</v>
      </c>
      <c r="B16" s="25">
        <v>38010377</v>
      </c>
      <c r="C16" s="35" t="s">
        <v>40</v>
      </c>
      <c r="D16" s="35" t="s">
        <v>47</v>
      </c>
      <c r="E16" s="15">
        <v>5</v>
      </c>
      <c r="F16" s="40">
        <v>9000000</v>
      </c>
      <c r="G16" s="16">
        <v>0.22</v>
      </c>
      <c r="H16" s="36">
        <v>12</v>
      </c>
      <c r="I16" s="1"/>
      <c r="J16" s="1"/>
    </row>
    <row r="17" spans="1:10" ht="13.8" thickBot="1" x14ac:dyDescent="0.3">
      <c r="A17" s="17">
        <v>531249</v>
      </c>
      <c r="B17" s="62">
        <v>48010377</v>
      </c>
      <c r="C17" s="34" t="s">
        <v>41</v>
      </c>
      <c r="D17" s="34" t="s">
        <v>48</v>
      </c>
      <c r="E17" s="18">
        <v>6</v>
      </c>
      <c r="F17" s="41">
        <v>9000000</v>
      </c>
      <c r="G17" s="19">
        <v>0.28999999999999998</v>
      </c>
      <c r="H17" s="37">
        <v>24</v>
      </c>
      <c r="I17" s="1"/>
      <c r="J17" s="1"/>
    </row>
    <row r="18" spans="1:10" x14ac:dyDescent="0.25">
      <c r="A18" s="1"/>
      <c r="B18" s="1"/>
      <c r="C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phoneticPr fontId="12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15"/>
  <sheetViews>
    <sheetView showGridLines="0" workbookViewId="0">
      <selection activeCell="D17" sqref="D17"/>
    </sheetView>
  </sheetViews>
  <sheetFormatPr baseColWidth="10" defaultRowHeight="13.2" x14ac:dyDescent="0.25"/>
  <cols>
    <col min="1" max="1" width="19.109375" customWidth="1"/>
    <col min="2" max="2" width="16.88671875" customWidth="1"/>
    <col min="3" max="3" width="15" bestFit="1" customWidth="1"/>
    <col min="4" max="4" width="15.6640625" bestFit="1" customWidth="1"/>
    <col min="5" max="5" width="13.5546875" customWidth="1"/>
    <col min="6" max="6" width="13.88671875" bestFit="1" customWidth="1"/>
  </cols>
  <sheetData>
    <row r="1" spans="1:10" ht="60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.8" thickBot="1" x14ac:dyDescent="0.3">
      <c r="A2" s="1"/>
      <c r="B2" s="1"/>
      <c r="C2" s="1"/>
      <c r="D2" s="23"/>
      <c r="E2" s="1"/>
      <c r="F2" s="1"/>
      <c r="G2" s="1"/>
      <c r="H2" s="1"/>
      <c r="I2" s="1"/>
      <c r="J2" s="1"/>
    </row>
    <row r="3" spans="1:10" ht="13.8" thickBot="1" x14ac:dyDescent="0.3">
      <c r="A3" s="20" t="s">
        <v>4</v>
      </c>
      <c r="B3" s="8"/>
      <c r="C3" s="1"/>
      <c r="D3" s="1"/>
      <c r="E3" s="1"/>
      <c r="F3" s="1"/>
      <c r="G3" s="1"/>
      <c r="H3" s="1"/>
      <c r="I3" s="1"/>
      <c r="J3" s="1"/>
    </row>
    <row r="4" spans="1:10" ht="13.8" thickBot="1" x14ac:dyDescent="0.3">
      <c r="D4" s="1"/>
      <c r="E4" s="1"/>
      <c r="J4" s="1"/>
    </row>
    <row r="5" spans="1:10" ht="13.8" thickBot="1" x14ac:dyDescent="0.3">
      <c r="A5" s="56" t="s">
        <v>5</v>
      </c>
      <c r="B5" s="57"/>
      <c r="D5" s="1"/>
      <c r="E5" s="1"/>
      <c r="J5" s="1"/>
    </row>
    <row r="6" spans="1:10" ht="14.25" customHeight="1" thickBot="1" x14ac:dyDescent="0.3">
      <c r="A6" s="56" t="s">
        <v>6</v>
      </c>
      <c r="B6" s="57"/>
      <c r="D6" s="1"/>
      <c r="E6" s="1"/>
      <c r="J6" s="1"/>
    </row>
    <row r="7" spans="1:10" ht="13.8" thickBot="1" x14ac:dyDescent="0.3">
      <c r="A7" s="56" t="s">
        <v>7</v>
      </c>
      <c r="B7" s="57"/>
      <c r="C7" s="1"/>
      <c r="D7" s="1"/>
      <c r="E7" s="1"/>
      <c r="F7" s="1"/>
      <c r="G7" s="1"/>
    </row>
    <row r="8" spans="1:10" ht="13.8" thickBot="1" x14ac:dyDescent="0.3">
      <c r="A8" s="56" t="s">
        <v>8</v>
      </c>
      <c r="B8" s="57"/>
      <c r="C8" s="1"/>
      <c r="D8" s="1"/>
      <c r="E8" s="1"/>
      <c r="F8" s="1"/>
      <c r="G8" s="1"/>
    </row>
    <row r="9" spans="1:10" ht="13.8" thickBot="1" x14ac:dyDescent="0.3">
      <c r="A9" s="56" t="s">
        <v>9</v>
      </c>
      <c r="B9" s="57"/>
      <c r="G9" s="1"/>
      <c r="H9" s="1"/>
      <c r="I9" s="1"/>
      <c r="J9" s="1"/>
    </row>
    <row r="10" spans="1:10" ht="13.8" thickBot="1" x14ac:dyDescent="0.3">
      <c r="A10" s="56" t="s">
        <v>10</v>
      </c>
      <c r="B10" s="57"/>
      <c r="I10" s="1"/>
      <c r="J10" s="1"/>
    </row>
    <row r="11" spans="1:10" ht="13.8" thickBot="1" x14ac:dyDescent="0.3">
      <c r="A11" s="56" t="s">
        <v>11</v>
      </c>
      <c r="B11" s="57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5" spans="1:10" x14ac:dyDescent="0.25">
      <c r="B15" t="s">
        <v>138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M42"/>
  <sheetViews>
    <sheetView zoomScale="75" workbookViewId="0">
      <selection activeCell="G34" sqref="G34"/>
    </sheetView>
  </sheetViews>
  <sheetFormatPr baseColWidth="10" defaultColWidth="11.44140625" defaultRowHeight="13.8" x14ac:dyDescent="0.25"/>
  <cols>
    <col min="1" max="1" width="6.6640625" style="63" customWidth="1"/>
    <col min="2" max="2" width="18.109375" style="63" customWidth="1"/>
    <col min="3" max="3" width="16.6640625" style="63" bestFit="1" customWidth="1"/>
    <col min="4" max="4" width="12.33203125" style="63" bestFit="1" customWidth="1"/>
    <col min="5" max="5" width="18.5546875" style="63" customWidth="1"/>
    <col min="6" max="7" width="11.44140625" style="63"/>
    <col min="8" max="8" width="14" style="63" bestFit="1" customWidth="1"/>
    <col min="9" max="9" width="15.5546875" style="63" customWidth="1"/>
    <col min="10" max="11" width="11.44140625" style="63"/>
    <col min="12" max="12" width="12.5546875" style="63" bestFit="1" customWidth="1"/>
    <col min="13" max="13" width="11.5546875" style="63" bestFit="1" customWidth="1"/>
    <col min="14" max="14" width="11.44140625" style="63"/>
    <col min="15" max="15" width="12.33203125" style="63" customWidth="1"/>
    <col min="16" max="16384" width="11.44140625" style="63"/>
  </cols>
  <sheetData>
    <row r="1" spans="1:13" ht="30.6" thickBot="1" x14ac:dyDescent="0.55000000000000004">
      <c r="B1" s="138" t="s">
        <v>64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x14ac:dyDescent="0.25">
      <c r="A2" s="127" t="s">
        <v>65</v>
      </c>
      <c r="B2" s="127" t="s">
        <v>66</v>
      </c>
      <c r="C2" s="127" t="s">
        <v>67</v>
      </c>
      <c r="D2" s="127" t="s">
        <v>51</v>
      </c>
      <c r="E2" s="127" t="s">
        <v>68</v>
      </c>
      <c r="F2" s="127" t="s">
        <v>69</v>
      </c>
      <c r="G2" s="127" t="s">
        <v>70</v>
      </c>
      <c r="H2" s="127" t="s">
        <v>71</v>
      </c>
      <c r="I2" s="127" t="s">
        <v>72</v>
      </c>
      <c r="J2" s="127" t="s">
        <v>141</v>
      </c>
      <c r="K2" s="127" t="s">
        <v>73</v>
      </c>
      <c r="L2" s="127" t="s">
        <v>74</v>
      </c>
      <c r="M2" s="128" t="s">
        <v>75</v>
      </c>
    </row>
    <row r="3" spans="1:13" x14ac:dyDescent="0.25">
      <c r="A3" s="129">
        <v>1</v>
      </c>
      <c r="B3" s="130" t="s">
        <v>76</v>
      </c>
      <c r="C3" s="130" t="s">
        <v>58</v>
      </c>
      <c r="D3" s="131">
        <v>360000</v>
      </c>
      <c r="E3" s="132">
        <f>D3*0.25</f>
        <v>90000</v>
      </c>
      <c r="F3" s="129">
        <v>20</v>
      </c>
      <c r="G3" s="133">
        <f>F3*3000</f>
        <v>60000</v>
      </c>
      <c r="H3" s="132">
        <f>D3+E3+G3</f>
        <v>510000</v>
      </c>
      <c r="I3" s="131">
        <v>18000</v>
      </c>
      <c r="J3" s="132">
        <f>D3*0.1523</f>
        <v>54828</v>
      </c>
      <c r="K3" s="131">
        <v>35000</v>
      </c>
      <c r="L3" s="132">
        <f>H3*0.21</f>
        <v>107100</v>
      </c>
      <c r="M3" s="134">
        <f>H3+I3+J3-K3-L3</f>
        <v>440728</v>
      </c>
    </row>
    <row r="4" spans="1:13" x14ac:dyDescent="0.25">
      <c r="A4" s="129">
        <v>2</v>
      </c>
      <c r="B4" s="130" t="s">
        <v>77</v>
      </c>
      <c r="C4" s="130" t="s">
        <v>55</v>
      </c>
      <c r="D4" s="131">
        <v>561000</v>
      </c>
      <c r="E4" s="132">
        <f t="shared" ref="E4:E26" si="0">D4*0.25</f>
        <v>140250</v>
      </c>
      <c r="F4" s="129">
        <v>12</v>
      </c>
      <c r="G4" s="133">
        <f t="shared" ref="G4:G26" si="1">F4*3000</f>
        <v>36000</v>
      </c>
      <c r="H4" s="132">
        <f t="shared" ref="H4:H26" si="2">D4+E4+G4</f>
        <v>737250</v>
      </c>
      <c r="I4" s="131">
        <v>16000</v>
      </c>
      <c r="J4" s="132">
        <f t="shared" ref="J4:J26" si="3">D4*0.1523</f>
        <v>85440.299999999988</v>
      </c>
      <c r="K4" s="131">
        <v>25000</v>
      </c>
      <c r="L4" s="132">
        <f t="shared" ref="L4:L26" si="4">H4*0.21</f>
        <v>154822.5</v>
      </c>
      <c r="M4" s="134">
        <f t="shared" ref="M4:M26" si="5">H4+I4+J4-K4-L4</f>
        <v>658867.80000000005</v>
      </c>
    </row>
    <row r="5" spans="1:13" x14ac:dyDescent="0.25">
      <c r="A5" s="129">
        <v>3</v>
      </c>
      <c r="B5" s="130" t="s">
        <v>78</v>
      </c>
      <c r="C5" s="130" t="s">
        <v>53</v>
      </c>
      <c r="D5" s="131">
        <v>720000</v>
      </c>
      <c r="E5" s="132">
        <f t="shared" si="0"/>
        <v>180000</v>
      </c>
      <c r="F5" s="129">
        <v>18</v>
      </c>
      <c r="G5" s="133">
        <f t="shared" si="1"/>
        <v>54000</v>
      </c>
      <c r="H5" s="132">
        <f t="shared" si="2"/>
        <v>954000</v>
      </c>
      <c r="I5" s="131">
        <v>15000</v>
      </c>
      <c r="J5" s="132">
        <f t="shared" si="3"/>
        <v>109656</v>
      </c>
      <c r="K5" s="131">
        <v>35000</v>
      </c>
      <c r="L5" s="132">
        <f t="shared" si="4"/>
        <v>200340</v>
      </c>
      <c r="M5" s="134">
        <f t="shared" si="5"/>
        <v>843316</v>
      </c>
    </row>
    <row r="6" spans="1:13" x14ac:dyDescent="0.25">
      <c r="A6" s="129">
        <v>4</v>
      </c>
      <c r="B6" s="130" t="s">
        <v>79</v>
      </c>
      <c r="C6" s="130" t="s">
        <v>58</v>
      </c>
      <c r="D6" s="131">
        <v>360000</v>
      </c>
      <c r="E6" s="132">
        <f t="shared" si="0"/>
        <v>90000</v>
      </c>
      <c r="F6" s="129">
        <v>14</v>
      </c>
      <c r="G6" s="133">
        <f t="shared" si="1"/>
        <v>42000</v>
      </c>
      <c r="H6" s="132">
        <f t="shared" si="2"/>
        <v>492000</v>
      </c>
      <c r="I6" s="131">
        <v>19000</v>
      </c>
      <c r="J6" s="132">
        <f t="shared" si="3"/>
        <v>54828</v>
      </c>
      <c r="K6" s="131">
        <v>25000</v>
      </c>
      <c r="L6" s="132">
        <f t="shared" si="4"/>
        <v>103320</v>
      </c>
      <c r="M6" s="134">
        <f t="shared" si="5"/>
        <v>437508</v>
      </c>
    </row>
    <row r="7" spans="1:13" x14ac:dyDescent="0.25">
      <c r="A7" s="129">
        <v>5</v>
      </c>
      <c r="B7" s="130" t="s">
        <v>80</v>
      </c>
      <c r="C7" s="130" t="s">
        <v>55</v>
      </c>
      <c r="D7" s="135">
        <v>360000</v>
      </c>
      <c r="E7" s="132">
        <f t="shared" si="0"/>
        <v>90000</v>
      </c>
      <c r="F7" s="129">
        <v>13</v>
      </c>
      <c r="G7" s="133">
        <f t="shared" si="1"/>
        <v>39000</v>
      </c>
      <c r="H7" s="132">
        <f t="shared" si="2"/>
        <v>489000</v>
      </c>
      <c r="I7" s="131">
        <v>15000</v>
      </c>
      <c r="J7" s="132">
        <f t="shared" si="3"/>
        <v>54828</v>
      </c>
      <c r="K7" s="135">
        <v>35000</v>
      </c>
      <c r="L7" s="132">
        <f t="shared" si="4"/>
        <v>102690</v>
      </c>
      <c r="M7" s="134">
        <f t="shared" si="5"/>
        <v>421138</v>
      </c>
    </row>
    <row r="8" spans="1:13" x14ac:dyDescent="0.25">
      <c r="A8" s="129">
        <v>6</v>
      </c>
      <c r="B8" s="130" t="s">
        <v>81</v>
      </c>
      <c r="C8" s="130" t="s">
        <v>60</v>
      </c>
      <c r="D8" s="135">
        <v>360000</v>
      </c>
      <c r="E8" s="132">
        <f t="shared" si="0"/>
        <v>90000</v>
      </c>
      <c r="F8" s="129">
        <v>16</v>
      </c>
      <c r="G8" s="133">
        <f t="shared" si="1"/>
        <v>48000</v>
      </c>
      <c r="H8" s="132">
        <f t="shared" si="2"/>
        <v>498000</v>
      </c>
      <c r="I8" s="131">
        <v>19000</v>
      </c>
      <c r="J8" s="132">
        <f t="shared" si="3"/>
        <v>54828</v>
      </c>
      <c r="K8" s="135">
        <v>35000</v>
      </c>
      <c r="L8" s="132">
        <f t="shared" si="4"/>
        <v>104580</v>
      </c>
      <c r="M8" s="134">
        <f t="shared" si="5"/>
        <v>432248</v>
      </c>
    </row>
    <row r="9" spans="1:13" x14ac:dyDescent="0.25">
      <c r="A9" s="129">
        <v>7</v>
      </c>
      <c r="B9" s="130" t="s">
        <v>82</v>
      </c>
      <c r="C9" s="130" t="s">
        <v>58</v>
      </c>
      <c r="D9" s="131">
        <v>350000</v>
      </c>
      <c r="E9" s="132">
        <f t="shared" si="0"/>
        <v>87500</v>
      </c>
      <c r="F9" s="129">
        <v>15</v>
      </c>
      <c r="G9" s="133">
        <f t="shared" si="1"/>
        <v>45000</v>
      </c>
      <c r="H9" s="132">
        <f t="shared" si="2"/>
        <v>482500</v>
      </c>
      <c r="I9" s="131">
        <v>15000</v>
      </c>
      <c r="J9" s="132">
        <f t="shared" si="3"/>
        <v>53305</v>
      </c>
      <c r="K9" s="131">
        <v>38000</v>
      </c>
      <c r="L9" s="132">
        <f t="shared" si="4"/>
        <v>101325</v>
      </c>
      <c r="M9" s="134">
        <f t="shared" si="5"/>
        <v>411480</v>
      </c>
    </row>
    <row r="10" spans="1:13" x14ac:dyDescent="0.25">
      <c r="A10" s="129">
        <v>8</v>
      </c>
      <c r="B10" s="130" t="s">
        <v>83</v>
      </c>
      <c r="C10" s="130" t="s">
        <v>55</v>
      </c>
      <c r="D10" s="131">
        <v>220000</v>
      </c>
      <c r="E10" s="132">
        <f t="shared" si="0"/>
        <v>55000</v>
      </c>
      <c r="F10" s="129">
        <v>18</v>
      </c>
      <c r="G10" s="133">
        <f t="shared" si="1"/>
        <v>54000</v>
      </c>
      <c r="H10" s="132">
        <f t="shared" si="2"/>
        <v>329000</v>
      </c>
      <c r="I10" s="131">
        <v>18000</v>
      </c>
      <c r="J10" s="132">
        <f t="shared" si="3"/>
        <v>33506</v>
      </c>
      <c r="K10" s="131">
        <v>25000</v>
      </c>
      <c r="L10" s="132">
        <f t="shared" si="4"/>
        <v>69090</v>
      </c>
      <c r="M10" s="134">
        <f t="shared" si="5"/>
        <v>286416</v>
      </c>
    </row>
    <row r="11" spans="1:13" x14ac:dyDescent="0.25">
      <c r="A11" s="129">
        <v>9</v>
      </c>
      <c r="B11" s="130" t="s">
        <v>84</v>
      </c>
      <c r="C11" s="130" t="s">
        <v>53</v>
      </c>
      <c r="D11" s="131">
        <v>260000</v>
      </c>
      <c r="E11" s="132">
        <f t="shared" si="0"/>
        <v>65000</v>
      </c>
      <c r="F11" s="129">
        <v>16</v>
      </c>
      <c r="G11" s="133">
        <f t="shared" si="1"/>
        <v>48000</v>
      </c>
      <c r="H11" s="132">
        <f t="shared" si="2"/>
        <v>373000</v>
      </c>
      <c r="I11" s="131">
        <v>16000</v>
      </c>
      <c r="J11" s="132">
        <f t="shared" si="3"/>
        <v>39598</v>
      </c>
      <c r="K11" s="131">
        <v>34000</v>
      </c>
      <c r="L11" s="132">
        <f t="shared" si="4"/>
        <v>78330</v>
      </c>
      <c r="M11" s="134">
        <f t="shared" si="5"/>
        <v>316268</v>
      </c>
    </row>
    <row r="12" spans="1:13" x14ac:dyDescent="0.25">
      <c r="A12" s="129">
        <v>10</v>
      </c>
      <c r="B12" s="130" t="s">
        <v>85</v>
      </c>
      <c r="C12" s="130" t="s">
        <v>58</v>
      </c>
      <c r="D12" s="131">
        <v>250000</v>
      </c>
      <c r="E12" s="132">
        <f t="shared" si="0"/>
        <v>62500</v>
      </c>
      <c r="F12" s="129">
        <v>13</v>
      </c>
      <c r="G12" s="133">
        <f t="shared" si="1"/>
        <v>39000</v>
      </c>
      <c r="H12" s="132">
        <f t="shared" si="2"/>
        <v>351500</v>
      </c>
      <c r="I12" s="131">
        <v>16000</v>
      </c>
      <c r="J12" s="132">
        <f t="shared" si="3"/>
        <v>38075</v>
      </c>
      <c r="K12" s="131">
        <v>36000</v>
      </c>
      <c r="L12" s="132">
        <f t="shared" si="4"/>
        <v>73815</v>
      </c>
      <c r="M12" s="134">
        <f t="shared" si="5"/>
        <v>295760</v>
      </c>
    </row>
    <row r="13" spans="1:13" x14ac:dyDescent="0.25">
      <c r="A13" s="129">
        <v>11</v>
      </c>
      <c r="B13" s="130" t="s">
        <v>86</v>
      </c>
      <c r="C13" s="130" t="s">
        <v>55</v>
      </c>
      <c r="D13" s="131">
        <v>300000</v>
      </c>
      <c r="E13" s="132">
        <f t="shared" si="0"/>
        <v>75000</v>
      </c>
      <c r="F13" s="129">
        <v>12</v>
      </c>
      <c r="G13" s="133">
        <f t="shared" si="1"/>
        <v>36000</v>
      </c>
      <c r="H13" s="132">
        <f t="shared" si="2"/>
        <v>411000</v>
      </c>
      <c r="I13" s="131">
        <v>18000</v>
      </c>
      <c r="J13" s="132">
        <f t="shared" si="3"/>
        <v>45690</v>
      </c>
      <c r="K13" s="131">
        <v>35000</v>
      </c>
      <c r="L13" s="132">
        <f t="shared" si="4"/>
        <v>86310</v>
      </c>
      <c r="M13" s="134">
        <f t="shared" si="5"/>
        <v>353380</v>
      </c>
    </row>
    <row r="14" spans="1:13" x14ac:dyDescent="0.25">
      <c r="A14" s="129">
        <v>12</v>
      </c>
      <c r="B14" s="130" t="s">
        <v>87</v>
      </c>
      <c r="C14" s="130" t="s">
        <v>53</v>
      </c>
      <c r="D14" s="131">
        <v>450000</v>
      </c>
      <c r="E14" s="132">
        <f t="shared" si="0"/>
        <v>112500</v>
      </c>
      <c r="F14" s="129">
        <v>19</v>
      </c>
      <c r="G14" s="133">
        <f t="shared" si="1"/>
        <v>57000</v>
      </c>
      <c r="H14" s="132">
        <f t="shared" si="2"/>
        <v>619500</v>
      </c>
      <c r="I14" s="131">
        <v>19000</v>
      </c>
      <c r="J14" s="132">
        <f t="shared" si="3"/>
        <v>68535</v>
      </c>
      <c r="K14" s="131">
        <v>12000</v>
      </c>
      <c r="L14" s="132">
        <f t="shared" si="4"/>
        <v>130095</v>
      </c>
      <c r="M14" s="134">
        <f t="shared" si="5"/>
        <v>564940</v>
      </c>
    </row>
    <row r="15" spans="1:13" x14ac:dyDescent="0.25">
      <c r="A15" s="129">
        <v>13</v>
      </c>
      <c r="B15" s="130" t="s">
        <v>88</v>
      </c>
      <c r="C15" s="130" t="s">
        <v>60</v>
      </c>
      <c r="D15" s="131">
        <v>508000</v>
      </c>
      <c r="E15" s="132">
        <f t="shared" si="0"/>
        <v>127000</v>
      </c>
      <c r="F15" s="129">
        <v>13</v>
      </c>
      <c r="G15" s="133">
        <f t="shared" si="1"/>
        <v>39000</v>
      </c>
      <c r="H15" s="132">
        <f t="shared" si="2"/>
        <v>674000</v>
      </c>
      <c r="I15" s="131">
        <v>15000</v>
      </c>
      <c r="J15" s="132">
        <f t="shared" si="3"/>
        <v>77368.399999999994</v>
      </c>
      <c r="K15" s="131">
        <v>35000</v>
      </c>
      <c r="L15" s="132">
        <f t="shared" si="4"/>
        <v>141540</v>
      </c>
      <c r="M15" s="134">
        <f t="shared" si="5"/>
        <v>589828.4</v>
      </c>
    </row>
    <row r="16" spans="1:13" x14ac:dyDescent="0.25">
      <c r="A16" s="129">
        <v>14</v>
      </c>
      <c r="B16" s="130" t="s">
        <v>89</v>
      </c>
      <c r="C16" s="130" t="s">
        <v>55</v>
      </c>
      <c r="D16" s="131">
        <v>667000</v>
      </c>
      <c r="E16" s="132">
        <f t="shared" si="0"/>
        <v>166750</v>
      </c>
      <c r="F16" s="129">
        <v>16</v>
      </c>
      <c r="G16" s="133">
        <f t="shared" si="1"/>
        <v>48000</v>
      </c>
      <c r="H16" s="132">
        <f t="shared" si="2"/>
        <v>881750</v>
      </c>
      <c r="I16" s="131">
        <v>19000</v>
      </c>
      <c r="J16" s="132">
        <f t="shared" si="3"/>
        <v>101584.09999999999</v>
      </c>
      <c r="K16" s="131">
        <v>25000</v>
      </c>
      <c r="L16" s="132">
        <f t="shared" si="4"/>
        <v>185167.5</v>
      </c>
      <c r="M16" s="134">
        <f t="shared" si="5"/>
        <v>792166.6</v>
      </c>
    </row>
    <row r="17" spans="1:13" x14ac:dyDescent="0.25">
      <c r="A17" s="129">
        <v>15</v>
      </c>
      <c r="B17" s="130" t="s">
        <v>90</v>
      </c>
      <c r="C17" s="130" t="s">
        <v>53</v>
      </c>
      <c r="D17" s="131">
        <v>826000</v>
      </c>
      <c r="E17" s="132">
        <f t="shared" si="0"/>
        <v>206500</v>
      </c>
      <c r="F17" s="129">
        <v>12</v>
      </c>
      <c r="G17" s="133">
        <f t="shared" si="1"/>
        <v>36000</v>
      </c>
      <c r="H17" s="132">
        <f t="shared" si="2"/>
        <v>1068500</v>
      </c>
      <c r="I17" s="131">
        <v>18000</v>
      </c>
      <c r="J17" s="132">
        <f t="shared" si="3"/>
        <v>125799.79999999999</v>
      </c>
      <c r="K17" s="131">
        <v>34000</v>
      </c>
      <c r="L17" s="132">
        <f t="shared" si="4"/>
        <v>224385</v>
      </c>
      <c r="M17" s="134">
        <f t="shared" si="5"/>
        <v>953914.8</v>
      </c>
    </row>
    <row r="18" spans="1:13" x14ac:dyDescent="0.25">
      <c r="A18" s="129">
        <v>16</v>
      </c>
      <c r="B18" s="130" t="s">
        <v>91</v>
      </c>
      <c r="C18" s="130" t="s">
        <v>58</v>
      </c>
      <c r="D18" s="135">
        <v>826000</v>
      </c>
      <c r="E18" s="132">
        <f t="shared" si="0"/>
        <v>206500</v>
      </c>
      <c r="F18" s="129">
        <v>18</v>
      </c>
      <c r="G18" s="133">
        <f t="shared" si="1"/>
        <v>54000</v>
      </c>
      <c r="H18" s="132">
        <f t="shared" si="2"/>
        <v>1086500</v>
      </c>
      <c r="I18" s="131">
        <v>16000</v>
      </c>
      <c r="J18" s="132">
        <f t="shared" si="3"/>
        <v>125799.79999999999</v>
      </c>
      <c r="K18" s="135">
        <v>25000</v>
      </c>
      <c r="L18" s="132">
        <f t="shared" si="4"/>
        <v>228165</v>
      </c>
      <c r="M18" s="134">
        <f t="shared" si="5"/>
        <v>975134.8</v>
      </c>
    </row>
    <row r="19" spans="1:13" x14ac:dyDescent="0.25">
      <c r="A19" s="129">
        <v>17</v>
      </c>
      <c r="B19" s="130" t="s">
        <v>92</v>
      </c>
      <c r="C19" s="130" t="s">
        <v>60</v>
      </c>
      <c r="D19" s="135">
        <v>826000</v>
      </c>
      <c r="E19" s="132">
        <f t="shared" si="0"/>
        <v>206500</v>
      </c>
      <c r="F19" s="129">
        <v>14</v>
      </c>
      <c r="G19" s="133">
        <f t="shared" si="1"/>
        <v>42000</v>
      </c>
      <c r="H19" s="132">
        <f t="shared" si="2"/>
        <v>1074500</v>
      </c>
      <c r="I19" s="131">
        <v>18000</v>
      </c>
      <c r="J19" s="132">
        <f t="shared" si="3"/>
        <v>125799.79999999999</v>
      </c>
      <c r="K19" s="135">
        <v>25000</v>
      </c>
      <c r="L19" s="132">
        <f t="shared" si="4"/>
        <v>225645</v>
      </c>
      <c r="M19" s="134">
        <f t="shared" si="5"/>
        <v>967654.8</v>
      </c>
    </row>
    <row r="20" spans="1:13" x14ac:dyDescent="0.25">
      <c r="A20" s="129">
        <v>18</v>
      </c>
      <c r="B20" s="130" t="s">
        <v>93</v>
      </c>
      <c r="C20" s="130" t="s">
        <v>53</v>
      </c>
      <c r="D20" s="131">
        <v>190000</v>
      </c>
      <c r="E20" s="132">
        <f t="shared" si="0"/>
        <v>47500</v>
      </c>
      <c r="F20" s="129">
        <v>14</v>
      </c>
      <c r="G20" s="133">
        <f t="shared" si="1"/>
        <v>42000</v>
      </c>
      <c r="H20" s="132">
        <f t="shared" si="2"/>
        <v>279500</v>
      </c>
      <c r="I20" s="131">
        <v>15000</v>
      </c>
      <c r="J20" s="132">
        <f t="shared" si="3"/>
        <v>28937</v>
      </c>
      <c r="K20" s="131">
        <v>25000</v>
      </c>
      <c r="L20" s="132">
        <f t="shared" si="4"/>
        <v>58695</v>
      </c>
      <c r="M20" s="134">
        <f t="shared" si="5"/>
        <v>239742</v>
      </c>
    </row>
    <row r="21" spans="1:13" x14ac:dyDescent="0.25">
      <c r="A21" s="129">
        <v>19</v>
      </c>
      <c r="B21" s="130" t="s">
        <v>94</v>
      </c>
      <c r="C21" s="130" t="s">
        <v>58</v>
      </c>
      <c r="D21" s="131">
        <v>455000</v>
      </c>
      <c r="E21" s="132">
        <f t="shared" si="0"/>
        <v>113750</v>
      </c>
      <c r="F21" s="129">
        <v>15</v>
      </c>
      <c r="G21" s="133">
        <f t="shared" si="1"/>
        <v>45000</v>
      </c>
      <c r="H21" s="132">
        <f t="shared" si="2"/>
        <v>613750</v>
      </c>
      <c r="I21" s="131">
        <v>16000</v>
      </c>
      <c r="J21" s="132">
        <f t="shared" si="3"/>
        <v>69296.5</v>
      </c>
      <c r="K21" s="131">
        <v>34000</v>
      </c>
      <c r="L21" s="132">
        <f t="shared" si="4"/>
        <v>128887.5</v>
      </c>
      <c r="M21" s="134">
        <f t="shared" si="5"/>
        <v>536159</v>
      </c>
    </row>
    <row r="22" spans="1:13" x14ac:dyDescent="0.25">
      <c r="A22" s="129">
        <v>20</v>
      </c>
      <c r="B22" s="130" t="s">
        <v>95</v>
      </c>
      <c r="C22" s="130" t="s">
        <v>55</v>
      </c>
      <c r="D22" s="131">
        <v>614000</v>
      </c>
      <c r="E22" s="132">
        <f t="shared" si="0"/>
        <v>153500</v>
      </c>
      <c r="F22" s="129">
        <v>14</v>
      </c>
      <c r="G22" s="133">
        <f t="shared" si="1"/>
        <v>42000</v>
      </c>
      <c r="H22" s="132">
        <f t="shared" si="2"/>
        <v>809500</v>
      </c>
      <c r="I22" s="131">
        <v>18000</v>
      </c>
      <c r="J22" s="132">
        <f t="shared" si="3"/>
        <v>93512.2</v>
      </c>
      <c r="K22" s="131">
        <v>34000</v>
      </c>
      <c r="L22" s="132">
        <f t="shared" si="4"/>
        <v>169995</v>
      </c>
      <c r="M22" s="134">
        <f t="shared" si="5"/>
        <v>717017.2</v>
      </c>
    </row>
    <row r="23" spans="1:13" x14ac:dyDescent="0.25">
      <c r="A23" s="129">
        <v>21</v>
      </c>
      <c r="B23" s="130" t="s">
        <v>96</v>
      </c>
      <c r="C23" s="130" t="s">
        <v>60</v>
      </c>
      <c r="D23" s="131">
        <v>773000</v>
      </c>
      <c r="E23" s="132">
        <f t="shared" si="0"/>
        <v>193250</v>
      </c>
      <c r="F23" s="129">
        <v>13</v>
      </c>
      <c r="G23" s="133">
        <f t="shared" si="1"/>
        <v>39000</v>
      </c>
      <c r="H23" s="132">
        <f t="shared" si="2"/>
        <v>1005250</v>
      </c>
      <c r="I23" s="131">
        <v>16000</v>
      </c>
      <c r="J23" s="132">
        <f t="shared" si="3"/>
        <v>117727.9</v>
      </c>
      <c r="K23" s="131">
        <v>25000</v>
      </c>
      <c r="L23" s="132">
        <f t="shared" si="4"/>
        <v>211102.5</v>
      </c>
      <c r="M23" s="134">
        <f t="shared" si="5"/>
        <v>902875.39999999991</v>
      </c>
    </row>
    <row r="24" spans="1:13" x14ac:dyDescent="0.25">
      <c r="A24" s="129">
        <v>22</v>
      </c>
      <c r="B24" s="130" t="s">
        <v>97</v>
      </c>
      <c r="C24" s="130" t="s">
        <v>58</v>
      </c>
      <c r="D24" s="131">
        <v>455000</v>
      </c>
      <c r="E24" s="132">
        <f t="shared" si="0"/>
        <v>113750</v>
      </c>
      <c r="F24" s="129">
        <v>16</v>
      </c>
      <c r="G24" s="133">
        <f t="shared" si="1"/>
        <v>48000</v>
      </c>
      <c r="H24" s="132">
        <f t="shared" si="2"/>
        <v>616750</v>
      </c>
      <c r="I24" s="131">
        <v>15000</v>
      </c>
      <c r="J24" s="132">
        <f t="shared" si="3"/>
        <v>69296.5</v>
      </c>
      <c r="K24" s="135">
        <v>34000</v>
      </c>
      <c r="L24" s="132">
        <f t="shared" si="4"/>
        <v>129517.5</v>
      </c>
      <c r="M24" s="134">
        <f t="shared" si="5"/>
        <v>537529</v>
      </c>
    </row>
    <row r="25" spans="1:13" x14ac:dyDescent="0.25">
      <c r="A25" s="129">
        <v>23</v>
      </c>
      <c r="B25" s="130" t="s">
        <v>98</v>
      </c>
      <c r="C25" s="130" t="s">
        <v>55</v>
      </c>
      <c r="D25" s="135">
        <v>455000</v>
      </c>
      <c r="E25" s="132">
        <f t="shared" si="0"/>
        <v>113750</v>
      </c>
      <c r="F25" s="129">
        <v>12</v>
      </c>
      <c r="G25" s="133">
        <f t="shared" si="1"/>
        <v>36000</v>
      </c>
      <c r="H25" s="132">
        <f t="shared" si="2"/>
        <v>604750</v>
      </c>
      <c r="I25" s="131">
        <v>16000</v>
      </c>
      <c r="J25" s="132">
        <f t="shared" si="3"/>
        <v>69296.5</v>
      </c>
      <c r="K25" s="135">
        <v>34000</v>
      </c>
      <c r="L25" s="132">
        <f t="shared" si="4"/>
        <v>126997.5</v>
      </c>
      <c r="M25" s="134">
        <f t="shared" si="5"/>
        <v>529049</v>
      </c>
    </row>
    <row r="26" spans="1:13" x14ac:dyDescent="0.25">
      <c r="A26" s="129">
        <v>24</v>
      </c>
      <c r="B26" s="130" t="s">
        <v>99</v>
      </c>
      <c r="C26" s="130" t="s">
        <v>60</v>
      </c>
      <c r="D26" s="135">
        <v>455000</v>
      </c>
      <c r="E26" s="132">
        <f t="shared" si="0"/>
        <v>113750</v>
      </c>
      <c r="F26" s="129">
        <v>18</v>
      </c>
      <c r="G26" s="133">
        <f t="shared" si="1"/>
        <v>54000</v>
      </c>
      <c r="H26" s="132">
        <f t="shared" si="2"/>
        <v>622750</v>
      </c>
      <c r="I26" s="131">
        <v>20500</v>
      </c>
      <c r="J26" s="132">
        <f t="shared" si="3"/>
        <v>69296.5</v>
      </c>
      <c r="K26" s="135">
        <v>25000</v>
      </c>
      <c r="L26" s="132">
        <f t="shared" si="4"/>
        <v>130777.5</v>
      </c>
      <c r="M26" s="134">
        <f t="shared" si="5"/>
        <v>556769</v>
      </c>
    </row>
    <row r="27" spans="1:13" ht="6" customHeight="1" x14ac:dyDescent="0.25">
      <c r="D27" s="65"/>
      <c r="F27" s="66"/>
      <c r="I27" s="64"/>
      <c r="K27" s="65"/>
    </row>
    <row r="28" spans="1:13" ht="6" customHeight="1" x14ac:dyDescent="0.25"/>
    <row r="29" spans="1:13" x14ac:dyDescent="0.25">
      <c r="B29" s="67" t="s">
        <v>102</v>
      </c>
      <c r="C29" s="68"/>
      <c r="D29" s="68"/>
      <c r="E29" s="68"/>
      <c r="F29" s="68"/>
    </row>
    <row r="30" spans="1:13" x14ac:dyDescent="0.25">
      <c r="B30" s="69" t="s">
        <v>103</v>
      </c>
      <c r="C30" s="70"/>
      <c r="D30" s="70"/>
      <c r="E30" s="70"/>
      <c r="F30" s="71"/>
      <c r="H30" s="68" t="s">
        <v>100</v>
      </c>
      <c r="I30" s="69">
        <v>14</v>
      </c>
    </row>
    <row r="31" spans="1:13" x14ac:dyDescent="0.25">
      <c r="B31" s="69" t="s">
        <v>104</v>
      </c>
      <c r="C31" s="70"/>
      <c r="D31" s="70"/>
      <c r="E31" s="70"/>
      <c r="F31" s="71"/>
      <c r="H31" s="68"/>
      <c r="I31" s="68"/>
    </row>
    <row r="32" spans="1:13" x14ac:dyDescent="0.25">
      <c r="B32" s="69" t="s">
        <v>108</v>
      </c>
      <c r="C32" s="70"/>
      <c r="D32" s="70"/>
      <c r="E32" s="70"/>
      <c r="F32" s="71"/>
      <c r="H32" s="68" t="s">
        <v>6</v>
      </c>
      <c r="I32" s="72"/>
    </row>
    <row r="33" spans="2:9" x14ac:dyDescent="0.25">
      <c r="B33" s="69" t="s">
        <v>105</v>
      </c>
      <c r="C33" s="70"/>
      <c r="D33" s="70"/>
      <c r="E33" s="70"/>
      <c r="F33" s="71"/>
      <c r="H33" s="68" t="s">
        <v>67</v>
      </c>
      <c r="I33" s="72"/>
    </row>
    <row r="34" spans="2:9" x14ac:dyDescent="0.25">
      <c r="B34" s="69" t="s">
        <v>106</v>
      </c>
      <c r="C34" s="70"/>
      <c r="D34" s="70"/>
      <c r="E34" s="70"/>
      <c r="F34" s="71"/>
      <c r="H34" s="68" t="s">
        <v>101</v>
      </c>
      <c r="I34" s="72"/>
    </row>
    <row r="35" spans="2:9" x14ac:dyDescent="0.25">
      <c r="B35" s="69" t="s">
        <v>107</v>
      </c>
      <c r="C35" s="70"/>
      <c r="D35" s="70"/>
      <c r="E35" s="70"/>
      <c r="F35" s="71"/>
    </row>
    <row r="36" spans="2:9" x14ac:dyDescent="0.25">
      <c r="B36" s="68"/>
      <c r="C36" s="68"/>
      <c r="D36" s="68"/>
      <c r="E36" s="68"/>
      <c r="F36" s="68"/>
    </row>
    <row r="37" spans="2:9" x14ac:dyDescent="0.25">
      <c r="D37" s="68"/>
      <c r="E37" s="68"/>
      <c r="F37" s="68"/>
    </row>
    <row r="38" spans="2:9" x14ac:dyDescent="0.25">
      <c r="D38" s="68"/>
      <c r="E38" s="68"/>
      <c r="F38" s="68"/>
    </row>
    <row r="39" spans="2:9" x14ac:dyDescent="0.25">
      <c r="D39" s="68"/>
      <c r="E39" s="68"/>
      <c r="F39" s="68"/>
    </row>
    <row r="40" spans="2:9" x14ac:dyDescent="0.25">
      <c r="D40" s="68"/>
      <c r="E40" s="68"/>
      <c r="F40" s="68"/>
    </row>
    <row r="41" spans="2:9" x14ac:dyDescent="0.25">
      <c r="D41" s="68"/>
      <c r="E41" s="68"/>
      <c r="F41" s="68"/>
    </row>
    <row r="42" spans="2:9" x14ac:dyDescent="0.25">
      <c r="B42" s="68"/>
      <c r="C42" s="68"/>
      <c r="D42" s="68"/>
      <c r="E42" s="68"/>
      <c r="F42" s="68"/>
    </row>
  </sheetData>
  <mergeCells count="1">
    <mergeCell ref="B1:M1"/>
  </mergeCells>
  <phoneticPr fontId="0" type="noConversion"/>
  <pageMargins left="0.75" right="0.75" top="1" bottom="1" header="0" footer="0"/>
  <pageSetup paperSize="9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K28"/>
  <sheetViews>
    <sheetView tabSelected="1" topLeftCell="A4" workbookViewId="0">
      <selection activeCell="I21" sqref="I21"/>
    </sheetView>
  </sheetViews>
  <sheetFormatPr baseColWidth="10" defaultColWidth="11.44140625" defaultRowHeight="13.8" x14ac:dyDescent="0.25"/>
  <cols>
    <col min="1" max="1" width="11.44140625" style="96"/>
    <col min="2" max="2" width="13.44140625" style="96" customWidth="1"/>
    <col min="3" max="3" width="11.44140625" style="96"/>
    <col min="4" max="4" width="17.5546875" style="96" bestFit="1" customWidth="1"/>
    <col min="5" max="5" width="5.5546875" style="96" customWidth="1"/>
    <col min="6" max="6" width="16.6640625" style="96" customWidth="1"/>
    <col min="7" max="7" width="6.88671875" style="96" customWidth="1"/>
    <col min="8" max="8" width="16.33203125" style="96" customWidth="1"/>
    <col min="9" max="9" width="16.109375" style="96" customWidth="1"/>
    <col min="10" max="10" width="9.44140625" style="96" customWidth="1"/>
    <col min="11" max="11" width="12.109375" style="96" bestFit="1" customWidth="1"/>
    <col min="12" max="16384" width="11.44140625" style="96"/>
  </cols>
  <sheetData>
    <row r="1" spans="2:10" ht="14.4" thickBot="1" x14ac:dyDescent="0.3"/>
    <row r="2" spans="2:10" x14ac:dyDescent="0.25">
      <c r="B2" s="97"/>
      <c r="C2" s="98"/>
      <c r="D2" s="98"/>
      <c r="E2" s="98"/>
      <c r="F2" s="98"/>
      <c r="G2" s="98"/>
      <c r="H2" s="98"/>
      <c r="I2" s="98"/>
      <c r="J2" s="99"/>
    </row>
    <row r="3" spans="2:10" x14ac:dyDescent="0.25">
      <c r="B3" s="100"/>
      <c r="E3" s="139" t="s">
        <v>117</v>
      </c>
      <c r="F3" s="139"/>
      <c r="G3" s="139"/>
      <c r="J3" s="101"/>
    </row>
    <row r="4" spans="2:10" ht="14.4" thickBot="1" x14ac:dyDescent="0.3">
      <c r="B4" s="100"/>
      <c r="J4" s="101"/>
    </row>
    <row r="5" spans="2:10" ht="17.399999999999999" x14ac:dyDescent="0.3">
      <c r="B5" s="97" t="s">
        <v>118</v>
      </c>
      <c r="C5" s="98" t="s">
        <v>119</v>
      </c>
      <c r="D5" s="98"/>
      <c r="E5" s="98"/>
      <c r="F5" s="98" t="s">
        <v>120</v>
      </c>
      <c r="G5" s="98">
        <v>30</v>
      </c>
      <c r="H5" s="98"/>
      <c r="I5" s="98" t="s">
        <v>121</v>
      </c>
      <c r="J5" s="118">
        <v>14</v>
      </c>
    </row>
    <row r="6" spans="2:10" x14ac:dyDescent="0.25">
      <c r="B6" s="100"/>
      <c r="J6" s="101"/>
    </row>
    <row r="7" spans="2:10" x14ac:dyDescent="0.25">
      <c r="B7" s="100"/>
      <c r="J7" s="101"/>
    </row>
    <row r="8" spans="2:10" ht="14.4" thickBot="1" x14ac:dyDescent="0.3">
      <c r="B8" s="102" t="s">
        <v>122</v>
      </c>
      <c r="C8" s="141"/>
      <c r="D8" s="142"/>
      <c r="E8" s="104"/>
      <c r="F8" s="143" t="s">
        <v>140</v>
      </c>
      <c r="G8" s="144"/>
      <c r="H8" s="119"/>
      <c r="I8"/>
      <c r="J8" s="120"/>
    </row>
    <row r="9" spans="2:10" ht="14.4" thickBot="1" x14ac:dyDescent="0.3">
      <c r="B9" s="106"/>
      <c r="C9" s="103" t="s">
        <v>123</v>
      </c>
      <c r="D9" s="103"/>
      <c r="E9" s="108"/>
      <c r="F9" s="106"/>
      <c r="G9" s="107"/>
      <c r="H9" s="103" t="s">
        <v>124</v>
      </c>
      <c r="I9" s="107"/>
      <c r="J9" s="105"/>
    </row>
    <row r="10" spans="2:10" x14ac:dyDescent="0.25">
      <c r="B10" s="109"/>
      <c r="C10" s="110"/>
      <c r="D10" s="110"/>
      <c r="E10" s="111"/>
      <c r="F10" s="110"/>
      <c r="G10" s="110"/>
      <c r="H10" s="110"/>
      <c r="I10" s="110"/>
      <c r="J10" s="111"/>
    </row>
    <row r="11" spans="2:10" x14ac:dyDescent="0.25">
      <c r="B11" s="100" t="s">
        <v>125</v>
      </c>
      <c r="D11" s="121"/>
      <c r="E11" s="101"/>
      <c r="F11" s="96" t="s">
        <v>126</v>
      </c>
      <c r="H11" s="110"/>
      <c r="I11" s="121"/>
      <c r="J11" s="111"/>
    </row>
    <row r="12" spans="2:10" x14ac:dyDescent="0.25">
      <c r="B12" s="100" t="s">
        <v>127</v>
      </c>
      <c r="D12" s="121"/>
      <c r="E12" s="101"/>
      <c r="F12" s="96" t="s">
        <v>128</v>
      </c>
      <c r="H12" s="110"/>
      <c r="I12" s="121"/>
      <c r="J12" s="111"/>
    </row>
    <row r="13" spans="2:10" x14ac:dyDescent="0.25">
      <c r="B13" s="100" t="s">
        <v>129</v>
      </c>
      <c r="D13" s="121"/>
      <c r="E13" s="101"/>
      <c r="H13" s="110"/>
      <c r="I13" s="122"/>
      <c r="J13" s="111"/>
    </row>
    <row r="14" spans="2:10" x14ac:dyDescent="0.25">
      <c r="B14" s="100" t="s">
        <v>130</v>
      </c>
      <c r="D14" s="121"/>
      <c r="E14" s="101"/>
      <c r="I14" s="123"/>
      <c r="J14" s="101"/>
    </row>
    <row r="15" spans="2:10" x14ac:dyDescent="0.25">
      <c r="B15" s="100" t="s">
        <v>139</v>
      </c>
      <c r="D15" s="121"/>
      <c r="E15" s="101"/>
      <c r="I15" s="123"/>
      <c r="J15" s="101"/>
    </row>
    <row r="16" spans="2:10" x14ac:dyDescent="0.25">
      <c r="B16" s="100"/>
      <c r="D16" s="122"/>
      <c r="E16" s="101"/>
      <c r="I16" s="123"/>
      <c r="J16" s="101"/>
    </row>
    <row r="17" spans="2:11" x14ac:dyDescent="0.25">
      <c r="B17" s="100"/>
      <c r="D17" s="123"/>
      <c r="E17" s="101"/>
      <c r="I17" s="123"/>
      <c r="J17" s="101"/>
    </row>
    <row r="18" spans="2:11" ht="14.4" thickBot="1" x14ac:dyDescent="0.3">
      <c r="B18" s="102"/>
      <c r="C18" s="104"/>
      <c r="D18" s="123"/>
      <c r="E18" s="112"/>
      <c r="F18" s="104"/>
      <c r="G18" s="104"/>
      <c r="H18" s="104"/>
      <c r="I18" s="125"/>
      <c r="J18" s="112"/>
    </row>
    <row r="19" spans="2:11" x14ac:dyDescent="0.25">
      <c r="B19" s="97" t="s">
        <v>131</v>
      </c>
      <c r="C19" s="98"/>
      <c r="D19" s="124"/>
      <c r="E19" s="113"/>
      <c r="F19" s="98"/>
      <c r="G19" s="98" t="s">
        <v>132</v>
      </c>
      <c r="H19" s="97"/>
      <c r="I19" s="124"/>
      <c r="J19" s="99"/>
    </row>
    <row r="20" spans="2:11" ht="14.4" thickBot="1" x14ac:dyDescent="0.3">
      <c r="B20" s="102"/>
      <c r="C20" s="104"/>
      <c r="D20" s="104"/>
      <c r="E20" s="113"/>
      <c r="F20" s="104"/>
      <c r="G20" s="104"/>
      <c r="H20" s="104"/>
      <c r="I20" s="122"/>
      <c r="J20" s="101"/>
    </row>
    <row r="21" spans="2:11" ht="14.4" thickBot="1" x14ac:dyDescent="0.3">
      <c r="B21" s="100"/>
      <c r="F21" s="114"/>
      <c r="G21" s="140" t="s">
        <v>133</v>
      </c>
      <c r="H21" s="140"/>
      <c r="I21" s="124"/>
      <c r="J21" s="115"/>
      <c r="K21" s="116"/>
    </row>
    <row r="22" spans="2:11" x14ac:dyDescent="0.25">
      <c r="B22" s="100"/>
      <c r="I22" s="126"/>
      <c r="J22" s="101"/>
    </row>
    <row r="23" spans="2:11" x14ac:dyDescent="0.25">
      <c r="B23" s="100"/>
      <c r="J23" s="101"/>
    </row>
    <row r="24" spans="2:11" x14ac:dyDescent="0.25">
      <c r="B24" s="100"/>
      <c r="J24" s="101"/>
    </row>
    <row r="25" spans="2:11" x14ac:dyDescent="0.25">
      <c r="B25" s="100"/>
      <c r="J25" s="101"/>
    </row>
    <row r="26" spans="2:11" x14ac:dyDescent="0.25">
      <c r="B26" s="100"/>
      <c r="C26" s="96" t="s">
        <v>134</v>
      </c>
      <c r="J26" s="101"/>
    </row>
    <row r="27" spans="2:11" x14ac:dyDescent="0.25">
      <c r="B27" s="100"/>
      <c r="J27" s="101"/>
    </row>
    <row r="28" spans="2:11" ht="14.4" thickBot="1" x14ac:dyDescent="0.3">
      <c r="B28" s="102"/>
      <c r="C28" s="104"/>
      <c r="D28" s="104"/>
      <c r="E28" s="104"/>
      <c r="F28" s="104"/>
      <c r="G28" s="104"/>
      <c r="H28" s="104"/>
      <c r="I28" s="104"/>
      <c r="J28" s="112"/>
    </row>
  </sheetData>
  <mergeCells count="4">
    <mergeCell ref="E3:G3"/>
    <mergeCell ref="G21:H21"/>
    <mergeCell ref="C8:D8"/>
    <mergeCell ref="F8:G8"/>
  </mergeCells>
  <phoneticPr fontId="0" type="noConversion"/>
  <pageMargins left="0.75" right="0.75" top="1" bottom="1" header="0" footer="0"/>
  <pageSetup paperSize="9" scale="63" orientation="portrait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Inicio</vt:lpstr>
      <vt:lpstr>BaseVisa</vt:lpstr>
      <vt:lpstr>ConsultaVisa</vt:lpstr>
      <vt:lpstr>Planilla</vt:lpstr>
      <vt:lpstr>Liquidación</vt:lpstr>
      <vt:lpstr>ventas</vt:lpstr>
    </vt:vector>
  </TitlesOfParts>
  <Company>sysvecom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vcomunidad</dc:creator>
  <cp:lastModifiedBy>Patricia De Barbieri</cp:lastModifiedBy>
  <cp:lastPrinted>2009-12-17T18:45:32Z</cp:lastPrinted>
  <dcterms:created xsi:type="dcterms:W3CDTF">2003-08-23T00:04:51Z</dcterms:created>
  <dcterms:modified xsi:type="dcterms:W3CDTF">2025-09-08T23:38:47Z</dcterms:modified>
</cp:coreProperties>
</file>